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0" windowWidth="19410" windowHeight="1006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</definedNames>
  <calcPr calcId="145621"/>
</workbook>
</file>

<file path=xl/calcChain.xml><?xml version="1.0" encoding="utf-8"?>
<calcChain xmlns="http://schemas.openxmlformats.org/spreadsheetml/2006/main">
  <c r="D8" i="1" l="1"/>
  <c r="G8" i="1"/>
  <c r="D118" i="1"/>
  <c r="F118" i="1"/>
  <c r="D81" i="1" l="1"/>
  <c r="G80" i="1"/>
  <c r="F63" i="1"/>
  <c r="D63" i="1"/>
  <c r="F41" i="1"/>
  <c r="F47" i="1"/>
  <c r="D47" i="1" s="1"/>
  <c r="D45" i="1"/>
  <c r="D41" i="1" s="1"/>
  <c r="F30" i="1"/>
  <c r="F39" i="1"/>
  <c r="D36" i="1"/>
  <c r="D39" i="1" s="1"/>
  <c r="F28" i="1"/>
  <c r="D28" i="1"/>
  <c r="F18" i="1"/>
  <c r="D18" i="1"/>
  <c r="D30" i="1" l="1"/>
  <c r="D7" i="1"/>
  <c r="D108" i="1"/>
  <c r="D84" i="1" l="1"/>
  <c r="D27" i="1"/>
  <c r="D62" i="1"/>
  <c r="D35" i="1"/>
  <c r="D21" i="1" l="1"/>
  <c r="D19" i="1"/>
  <c r="G98" i="1" l="1"/>
  <c r="D94" i="1"/>
  <c r="D70" i="1"/>
  <c r="F90" i="1" l="1"/>
  <c r="G90" i="1"/>
  <c r="F98" i="1"/>
  <c r="D98" i="1" s="1"/>
  <c r="F80" i="1"/>
  <c r="D90" i="1" l="1"/>
  <c r="D80" i="1"/>
  <c r="F62" i="1"/>
  <c r="F108" i="1" l="1"/>
  <c r="F46" i="1" l="1"/>
  <c r="D46" i="1" s="1"/>
  <c r="F38" i="1" l="1"/>
  <c r="D38" i="1"/>
  <c r="F40" i="1" l="1"/>
  <c r="D40" i="1" s="1"/>
</calcChain>
</file>

<file path=xl/sharedStrings.xml><?xml version="1.0" encoding="utf-8"?>
<sst xmlns="http://schemas.openxmlformats.org/spreadsheetml/2006/main" count="128" uniqueCount="68">
  <si>
    <t>Областной бюджет</t>
  </si>
  <si>
    <t>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</si>
  <si>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</si>
  <si>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Организация проведения мероприятий, направленных на социально-культурную адаптацию мигрантов в Ленинградской области</t>
  </si>
  <si>
    <t>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</t>
  </si>
  <si>
    <t>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области, и органов местного самоуправления муниципальных образований Ленинградской области</t>
  </si>
  <si>
    <t>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</si>
  <si>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</si>
  <si>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</si>
  <si>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</si>
  <si>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гражданско-патриотическому и духовно-нравственному воспитанию молодежи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</si>
  <si>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</si>
  <si>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формированию культуры межэтнических и межконфессиональных отношений в молодежной среде</t>
  </si>
  <si>
    <t>Реализация комплекса мер по военно-патриотическому воспитанию молодежи</t>
  </si>
  <si>
    <t xml:space="preserve">Научное и методическое обеспечение деятельности органов местного самоуправления Ленинградской области </t>
  </si>
  <si>
    <t xml:space="preserve">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 муниципальных районов и городского округа </t>
  </si>
  <si>
    <t xml:space="preserve">Государственная поддержка проектов местных инициатив граждан </t>
  </si>
  <si>
    <t>Осуществление просветительской деятельности в области законодательства о защите прав потребителей</t>
  </si>
  <si>
    <t xml:space="preserve">Организация бесплатной юридической помощи по вопросам защиты прав потребителей </t>
  </si>
  <si>
    <t>Повышение информационной открытости органов государственной власти Ленинградской области</t>
  </si>
  <si>
    <t>Поддержка средств массовой информации Ленинградской области и предприятий полиграфии</t>
  </si>
  <si>
    <t>Информационная, методическая и иная поддержка общественных совещательных органов</t>
  </si>
  <si>
    <t>Исследования общественного мнения и мониторинг информационного поля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</si>
  <si>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</si>
  <si>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</si>
  <si>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Государственная поддержка проектов и программ социально ориентированных некоммерческих  общественных организаций</t>
  </si>
  <si>
    <t>Основное мероприятие "Создание и (или) благоустройство общественно значимых публичных пространств общегородского значения  муниципальных  образований  Ленинградской области"</t>
  </si>
  <si>
    <t>Организация создания и реализации социальной рекламы и социально значимых проектов</t>
  </si>
  <si>
    <t>Мониторинг размещения рекламных конструкций на территории Ленинградской области</t>
  </si>
  <si>
    <t>Подпрограмма 6 «Молодежь Ленинградской области»</t>
  </si>
  <si>
    <t>Создание условий для развития и эффективной деятельности социально ориентированных некоммерческих  организаций (СОНКО) в Ленинградской области</t>
  </si>
  <si>
    <t>Мониторинг эффективности мер государственной и муниципальной поддержки СОНКО в ЛО</t>
  </si>
  <si>
    <t xml:space="preserve">  </t>
  </si>
  <si>
    <t>Наименование государственной программы, подпрограммы государственной программы, основного мероприятия, проекта</t>
  </si>
  <si>
    <t xml:space="preserve">Ответственный исполнитель, соисполнитель, участник
</t>
  </si>
  <si>
    <t>Фактическое финансирование, тыс. руб.</t>
  </si>
  <si>
    <t>Таблица 6 
Сведения о фактических расходах на реализацию
государственной программы  Ленинградской области "Устойчивое общественное развитие в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</si>
  <si>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</si>
  <si>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Всего</t>
  </si>
  <si>
    <t xml:space="preserve">Подпрограмма 1 "Гармонизация межнациональных и межконфессиональных
отношений в Ленинградской области"
</t>
  </si>
  <si>
    <t>Комитет по местному самоуправлению, межнациональным и межконфессиональным отношениям Ленинградской области</t>
  </si>
  <si>
    <t>Итого</t>
  </si>
  <si>
    <t>Подпрограмма 3 "Создание условий для эффективного выполнения органами местного самоуправления своих полномочий"</t>
  </si>
  <si>
    <t>Подпрограмма 5 Общество и власть</t>
  </si>
  <si>
    <t xml:space="preserve">Подпрограммы 4 "Развитие системы защиты прав потребителей в Ленинградской области" </t>
  </si>
  <si>
    <t>Федераль-ный бюджет</t>
  </si>
  <si>
    <t xml:space="preserve">Комитет по печати и связям с общественностью Ленинградской области </t>
  </si>
  <si>
    <t>Подпрограмма 7 "Патриотическое воспитание граждан в Ленинградской области"</t>
  </si>
  <si>
    <t xml:space="preserve">Комитет по молодёжной политике Ленинградской области </t>
  </si>
  <si>
    <t>565,00</t>
  </si>
  <si>
    <t>Подпрограмма 8 "Профилактика асоциального поведения в молодежной среде"</t>
  </si>
  <si>
    <t xml:space="preserve">Подпрограмма 9. "Государственная поддержка социально ориентированных некоммерческих организаций"
</t>
  </si>
  <si>
    <t>Годы реализа-ции</t>
  </si>
  <si>
    <t>Прочие     источники</t>
  </si>
  <si>
    <t>Местный     бюджет</t>
  </si>
  <si>
    <t xml:space="preserve">Комитет по печати и связям с общественностью Ленинградской области  Комитет общего и профессионального образования Ленинградской области
     </t>
  </si>
  <si>
    <t>Подпрограмма 2 "Поддержка этнокультурной самобытности коренных малочисленных народов, проживающих на территории Ленинградской области"</t>
  </si>
  <si>
    <t xml:space="preserve">Комитет по архитектуре и градостроительству                Ленинградской области </t>
  </si>
  <si>
    <t xml:space="preserve">Комитет по печати Ленинградской области </t>
  </si>
  <si>
    <t>Организация и проведение молодежных форумов и молодежных  массовых мероприятий</t>
  </si>
  <si>
    <t>Проектирование, строительство и реконструкция объектов</t>
  </si>
  <si>
    <t>Реализация комплекса мер по сохранению                       исторической памяти</t>
  </si>
  <si>
    <t xml:space="preserve">Комитет по печати Ленинградской области Комитет общего и профессионального образования Ленинградской области </t>
  </si>
  <si>
    <t>«Развитие международных, внешнеэкономических и межрегиональных связей Ленинградской области».</t>
  </si>
  <si>
    <t xml:space="preserve">Комитет по внешним связям Ленинградской области </t>
  </si>
  <si>
    <t>Подпрограмма 10. "Развитие международных и межрегиональных связей Ленинградской области"</t>
  </si>
  <si>
    <t xml:space="preserve">Взаимодействие с соотечественниками, проживающими за рубежом
</t>
  </si>
  <si>
    <t>«Сохранение выявленного объекта культурного наследия с приспособлением под современное использование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</si>
</sst>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0" fillId="0" borderId="0" xfId="0" applyAlignment="1">
      <alignment vertical="top"/>
    </xf>
    <xf numFmtId="2" fontId="0" fillId="0" borderId="0" xfId="0" applyNumberFormat="1"/>
    <xf numFmtId="2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0" fillId="0" borderId="1" xfId="0" applyNumberFormat="1" applyBorder="1"/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tabSelected="1" zoomScale="90" zoomScaleNormal="90" zoomScalePageLayoutView="70" workbookViewId="0">
      <pane ySplit="5" topLeftCell="A6" activePane="bottomLeft" state="frozen"/>
      <selection pane="bottomLeft" activeCell="A2" sqref="A2:H2"/>
    </sheetView>
  </sheetViews>
  <sheetFormatPr defaultRowHeight="15" x14ac:dyDescent="0.25"/>
  <cols>
    <col min="1" max="1" width="67.85546875" customWidth="1"/>
    <col min="2" max="2" width="37.7109375" customWidth="1"/>
    <col min="3" max="3" width="11.28515625" customWidth="1"/>
    <col min="4" max="4" width="13.28515625" customWidth="1"/>
    <col min="5" max="5" width="13.85546875" customWidth="1"/>
    <col min="6" max="6" width="18.28515625" customWidth="1"/>
    <col min="7" max="7" width="19" customWidth="1"/>
    <col min="8" max="8" width="14.28515625" customWidth="1"/>
    <col min="9" max="9" width="11.7109375" customWidth="1"/>
    <col min="11" max="11" width="10.42578125" bestFit="1" customWidth="1"/>
  </cols>
  <sheetData>
    <row r="2" spans="1:8" ht="60" customHeight="1" x14ac:dyDescent="0.25">
      <c r="A2" s="71" t="s">
        <v>36</v>
      </c>
      <c r="B2" s="71"/>
      <c r="C2" s="71"/>
      <c r="D2" s="71"/>
      <c r="E2" s="71"/>
      <c r="F2" s="71"/>
      <c r="G2" s="71"/>
      <c r="H2" s="71"/>
    </row>
    <row r="3" spans="1:8" s="1" customFormat="1" ht="22.9" customHeight="1" x14ac:dyDescent="0.25">
      <c r="A3" s="72" t="s">
        <v>33</v>
      </c>
      <c r="B3" s="72" t="s">
        <v>34</v>
      </c>
      <c r="C3" s="75" t="s">
        <v>52</v>
      </c>
      <c r="D3" s="78" t="s">
        <v>35</v>
      </c>
      <c r="E3" s="79"/>
      <c r="F3" s="79"/>
      <c r="G3" s="79"/>
      <c r="H3" s="80"/>
    </row>
    <row r="4" spans="1:8" s="1" customFormat="1" ht="7.9" customHeight="1" x14ac:dyDescent="0.25">
      <c r="A4" s="73"/>
      <c r="B4" s="73"/>
      <c r="C4" s="76"/>
      <c r="D4" s="81"/>
      <c r="E4" s="82"/>
      <c r="F4" s="82"/>
      <c r="G4" s="82"/>
      <c r="H4" s="83"/>
    </row>
    <row r="5" spans="1:8" s="1" customFormat="1" ht="57.4" customHeight="1" x14ac:dyDescent="0.25">
      <c r="A5" s="74"/>
      <c r="B5" s="74"/>
      <c r="C5" s="77"/>
      <c r="D5" s="25" t="s">
        <v>38</v>
      </c>
      <c r="E5" s="25" t="s">
        <v>45</v>
      </c>
      <c r="F5" s="25" t="s">
        <v>0</v>
      </c>
      <c r="G5" s="25" t="s">
        <v>54</v>
      </c>
      <c r="H5" s="25" t="s">
        <v>53</v>
      </c>
    </row>
    <row r="6" spans="1:8" ht="16.899999999999999" x14ac:dyDescent="0.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69" customHeight="1" x14ac:dyDescent="0.25">
      <c r="A7" s="57" t="s">
        <v>37</v>
      </c>
      <c r="B7" s="57" t="s">
        <v>40</v>
      </c>
      <c r="C7" s="11">
        <v>2018</v>
      </c>
      <c r="D7" s="7">
        <f>SUM(E7:H7)</f>
        <v>1063642.97</v>
      </c>
      <c r="E7" s="7">
        <v>558.5</v>
      </c>
      <c r="F7" s="7">
        <v>955335.31</v>
      </c>
      <c r="G7" s="7">
        <v>100740.45</v>
      </c>
      <c r="H7" s="7">
        <v>7008.71</v>
      </c>
    </row>
    <row r="8" spans="1:8" ht="60" customHeight="1" x14ac:dyDescent="0.25">
      <c r="A8" s="58"/>
      <c r="B8" s="58"/>
      <c r="C8" s="11">
        <v>2019</v>
      </c>
      <c r="D8" s="7">
        <f>SUM(F8:H8)</f>
        <v>1424882.3800000001</v>
      </c>
      <c r="E8" s="7"/>
      <c r="F8" s="7">
        <v>1307524.1000000001</v>
      </c>
      <c r="G8" s="7">
        <f>SUM(G30,G41,G69,G83)</f>
        <v>106157.43</v>
      </c>
      <c r="H8" s="7">
        <v>11200.85</v>
      </c>
    </row>
    <row r="9" spans="1:8" ht="60" customHeight="1" x14ac:dyDescent="0.25">
      <c r="A9" s="57" t="s">
        <v>39</v>
      </c>
      <c r="B9" s="63" t="s">
        <v>40</v>
      </c>
      <c r="C9" s="11">
        <v>2018</v>
      </c>
      <c r="D9" s="26">
        <v>15635.071</v>
      </c>
      <c r="E9" s="7"/>
      <c r="F9" s="26">
        <v>15635.071</v>
      </c>
      <c r="G9" s="7"/>
      <c r="H9" s="7"/>
    </row>
    <row r="10" spans="1:8" ht="49.15" customHeight="1" x14ac:dyDescent="0.25">
      <c r="A10" s="58"/>
      <c r="B10" s="64"/>
      <c r="C10" s="11">
        <v>2019</v>
      </c>
      <c r="D10" s="26">
        <v>16497.25</v>
      </c>
      <c r="E10" s="26"/>
      <c r="F10" s="26">
        <v>16497.25</v>
      </c>
      <c r="G10" s="7"/>
      <c r="H10" s="7"/>
    </row>
    <row r="11" spans="1:8" ht="64.900000000000006" customHeight="1" x14ac:dyDescent="0.25">
      <c r="A11" s="63" t="s">
        <v>1</v>
      </c>
      <c r="B11" s="57" t="s">
        <v>40</v>
      </c>
      <c r="C11" s="11">
        <v>2018</v>
      </c>
      <c r="D11" s="26">
        <v>8852.6</v>
      </c>
      <c r="E11" s="26"/>
      <c r="F11" s="26">
        <v>8852.6</v>
      </c>
      <c r="G11" s="26"/>
      <c r="H11" s="26"/>
    </row>
    <row r="12" spans="1:8" ht="60" customHeight="1" x14ac:dyDescent="0.25">
      <c r="A12" s="64"/>
      <c r="B12" s="58"/>
      <c r="C12" s="11">
        <v>2019</v>
      </c>
      <c r="D12" s="26">
        <v>10309.379999999999</v>
      </c>
      <c r="E12" s="7"/>
      <c r="F12" s="26">
        <v>10309.379999999999</v>
      </c>
      <c r="G12" s="26"/>
      <c r="H12" s="26"/>
    </row>
    <row r="13" spans="1:8" ht="69.599999999999994" customHeight="1" x14ac:dyDescent="0.25">
      <c r="A13" s="84" t="s">
        <v>2</v>
      </c>
      <c r="B13" s="65" t="s">
        <v>40</v>
      </c>
      <c r="C13" s="27">
        <v>2018</v>
      </c>
      <c r="D13" s="26">
        <v>4990.4870000000001</v>
      </c>
      <c r="E13" s="28" t="s">
        <v>32</v>
      </c>
      <c r="F13" s="26">
        <v>4990.4870000000001</v>
      </c>
      <c r="G13" s="29"/>
      <c r="H13" s="29"/>
    </row>
    <row r="14" spans="1:8" ht="66" customHeight="1" x14ac:dyDescent="0.25">
      <c r="A14" s="85"/>
      <c r="B14" s="66"/>
      <c r="C14" s="11">
        <v>2019</v>
      </c>
      <c r="D14" s="26">
        <v>4488.87</v>
      </c>
      <c r="E14" s="28"/>
      <c r="F14" s="26">
        <v>4488.87</v>
      </c>
      <c r="G14" s="29"/>
      <c r="H14" s="29"/>
    </row>
    <row r="15" spans="1:8" ht="48" customHeight="1" x14ac:dyDescent="0.25">
      <c r="A15" s="65" t="s">
        <v>3</v>
      </c>
      <c r="B15" s="57" t="s">
        <v>40</v>
      </c>
      <c r="C15" s="30">
        <v>2018</v>
      </c>
      <c r="D15" s="26">
        <v>1792</v>
      </c>
      <c r="E15" s="29"/>
      <c r="F15" s="26">
        <v>1792</v>
      </c>
      <c r="G15" s="26"/>
      <c r="H15" s="26"/>
    </row>
    <row r="16" spans="1:8" ht="54" customHeight="1" x14ac:dyDescent="0.25">
      <c r="A16" s="66"/>
      <c r="B16" s="58"/>
      <c r="C16" s="11">
        <v>2019</v>
      </c>
      <c r="D16" s="26">
        <v>1699</v>
      </c>
      <c r="E16" s="29"/>
      <c r="F16" s="26">
        <v>1699</v>
      </c>
      <c r="G16" s="26"/>
      <c r="H16" s="26"/>
    </row>
    <row r="17" spans="1:8" ht="24" customHeight="1" x14ac:dyDescent="0.25">
      <c r="A17" s="86" t="s">
        <v>41</v>
      </c>
      <c r="B17" s="65"/>
      <c r="C17" s="31">
        <v>2018</v>
      </c>
      <c r="D17" s="26">
        <v>15635.071</v>
      </c>
      <c r="E17" s="26"/>
      <c r="F17" s="26">
        <v>15635.071</v>
      </c>
      <c r="G17" s="29"/>
      <c r="H17" s="29"/>
    </row>
    <row r="18" spans="1:8" ht="30" customHeight="1" x14ac:dyDescent="0.25">
      <c r="A18" s="87"/>
      <c r="B18" s="66"/>
      <c r="C18" s="11">
        <v>2019</v>
      </c>
      <c r="D18" s="26">
        <f>SUM(D12,D14,D16)</f>
        <v>16497.25</v>
      </c>
      <c r="E18" s="26"/>
      <c r="F18" s="26">
        <f>SUM(F12,F14,F16)</f>
        <v>16497.25</v>
      </c>
      <c r="G18" s="29"/>
      <c r="H18" s="29"/>
    </row>
    <row r="19" spans="1:8" ht="60" customHeight="1" x14ac:dyDescent="0.25">
      <c r="A19" s="65" t="s">
        <v>56</v>
      </c>
      <c r="B19" s="65" t="s">
        <v>40</v>
      </c>
      <c r="C19" s="31">
        <v>2018</v>
      </c>
      <c r="D19" s="26">
        <f>SUM(E19:G19)</f>
        <v>14338.289999999999</v>
      </c>
      <c r="E19" s="15">
        <v>558.5</v>
      </c>
      <c r="F19" s="15">
        <v>13752.39</v>
      </c>
      <c r="G19" s="15">
        <v>27.4</v>
      </c>
      <c r="H19" s="32"/>
    </row>
    <row r="20" spans="1:8" ht="55.9" customHeight="1" x14ac:dyDescent="0.25">
      <c r="A20" s="66"/>
      <c r="B20" s="66"/>
      <c r="C20" s="11">
        <v>2019</v>
      </c>
      <c r="D20" s="38">
        <v>13189.08</v>
      </c>
      <c r="E20" s="34"/>
      <c r="F20" s="38">
        <v>13189.08</v>
      </c>
      <c r="G20" s="34"/>
      <c r="H20" s="45"/>
    </row>
    <row r="21" spans="1:8" ht="72" customHeight="1" x14ac:dyDescent="0.25">
      <c r="A21" s="63" t="s">
        <v>4</v>
      </c>
      <c r="B21" s="57" t="s">
        <v>40</v>
      </c>
      <c r="C21" s="11">
        <v>2018</v>
      </c>
      <c r="D21" s="33">
        <f>SUM(E21:G21)</f>
        <v>4996.45</v>
      </c>
      <c r="E21" s="33">
        <v>558.5</v>
      </c>
      <c r="F21" s="15">
        <v>4410.55</v>
      </c>
      <c r="G21" s="34">
        <v>27.4</v>
      </c>
      <c r="H21" s="35"/>
    </row>
    <row r="22" spans="1:8" ht="65.45" customHeight="1" x14ac:dyDescent="0.25">
      <c r="A22" s="64"/>
      <c r="B22" s="58"/>
      <c r="C22" s="11">
        <v>2019</v>
      </c>
      <c r="D22" s="33">
        <v>3977.13</v>
      </c>
      <c r="E22" s="33"/>
      <c r="F22" s="33">
        <v>3977.13</v>
      </c>
      <c r="G22" s="34"/>
      <c r="H22" s="35"/>
    </row>
    <row r="23" spans="1:8" ht="66.400000000000006" customHeight="1" x14ac:dyDescent="0.25">
      <c r="A23" s="63" t="s">
        <v>5</v>
      </c>
      <c r="B23" s="65" t="s">
        <v>40</v>
      </c>
      <c r="C23" s="11">
        <v>2018</v>
      </c>
      <c r="D23" s="15">
        <v>1714.442</v>
      </c>
      <c r="E23" s="15"/>
      <c r="F23" s="15">
        <v>1714.442</v>
      </c>
      <c r="G23" s="36"/>
      <c r="H23" s="36"/>
    </row>
    <row r="24" spans="1:8" ht="66.400000000000006" customHeight="1" x14ac:dyDescent="0.25">
      <c r="A24" s="64"/>
      <c r="B24" s="66"/>
      <c r="C24" s="11">
        <v>2019</v>
      </c>
      <c r="D24" s="15">
        <v>2378.6</v>
      </c>
      <c r="E24" s="15"/>
      <c r="F24" s="15">
        <v>2378.6</v>
      </c>
      <c r="G24" s="36"/>
      <c r="H24" s="36"/>
    </row>
    <row r="25" spans="1:8" ht="74.650000000000006" customHeight="1" x14ac:dyDescent="0.25">
      <c r="A25" s="63" t="s">
        <v>6</v>
      </c>
      <c r="B25" s="57" t="s">
        <v>40</v>
      </c>
      <c r="C25" s="31">
        <v>2018</v>
      </c>
      <c r="D25" s="15">
        <v>7531.5349999999999</v>
      </c>
      <c r="E25" s="15"/>
      <c r="F25" s="15">
        <v>7531.5349999999999</v>
      </c>
      <c r="G25" s="15"/>
      <c r="H25" s="13"/>
    </row>
    <row r="26" spans="1:8" ht="74.650000000000006" customHeight="1" x14ac:dyDescent="0.25">
      <c r="A26" s="64"/>
      <c r="B26" s="58"/>
      <c r="C26" s="11">
        <v>2019</v>
      </c>
      <c r="D26" s="19">
        <v>6833.35</v>
      </c>
      <c r="E26" s="15"/>
      <c r="F26" s="19">
        <v>6833.35</v>
      </c>
      <c r="G26" s="15"/>
      <c r="H26" s="13"/>
    </row>
    <row r="27" spans="1:8" ht="26.65" customHeight="1" x14ac:dyDescent="0.25">
      <c r="A27" s="67" t="s">
        <v>41</v>
      </c>
      <c r="B27" s="69"/>
      <c r="C27" s="37">
        <v>2018</v>
      </c>
      <c r="D27" s="38">
        <f>SUM(E27:G27)</f>
        <v>14242.43</v>
      </c>
      <c r="E27" s="15">
        <v>558.5</v>
      </c>
      <c r="F27" s="15">
        <v>13656.53</v>
      </c>
      <c r="G27" s="15">
        <v>27.4</v>
      </c>
      <c r="H27" s="13"/>
    </row>
    <row r="28" spans="1:8" ht="26.65" customHeight="1" x14ac:dyDescent="0.25">
      <c r="A28" s="68"/>
      <c r="B28" s="70"/>
      <c r="C28" s="11">
        <v>2019</v>
      </c>
      <c r="D28" s="38">
        <f>SUM(D22,D24,D26)</f>
        <v>13189.08</v>
      </c>
      <c r="E28" s="15"/>
      <c r="F28" s="38">
        <f>SUM(F22,F24,F26)</f>
        <v>13189.08</v>
      </c>
      <c r="G28" s="15"/>
      <c r="H28" s="13"/>
    </row>
    <row r="29" spans="1:8" ht="55.9" customHeight="1" x14ac:dyDescent="0.25">
      <c r="A29" s="59" t="s">
        <v>42</v>
      </c>
      <c r="B29" s="57" t="s">
        <v>40</v>
      </c>
      <c r="C29" s="31">
        <v>2018</v>
      </c>
      <c r="D29" s="11">
        <v>580834.56999999995</v>
      </c>
      <c r="E29" s="39"/>
      <c r="F29" s="39">
        <v>474563.51</v>
      </c>
      <c r="G29" s="39">
        <v>99262.35</v>
      </c>
      <c r="H29" s="39">
        <v>7008.71</v>
      </c>
    </row>
    <row r="30" spans="1:8" ht="33" customHeight="1" x14ac:dyDescent="0.25">
      <c r="A30" s="60"/>
      <c r="B30" s="58"/>
      <c r="C30" s="11">
        <v>2019</v>
      </c>
      <c r="D30" s="7">
        <f>SUM(D32,D34,D36)</f>
        <v>612230.14</v>
      </c>
      <c r="E30" s="7"/>
      <c r="F30" s="7">
        <f>SUM(F32,F34,F36)</f>
        <v>496657.11000000004</v>
      </c>
      <c r="G30" s="22">
        <v>104372.18</v>
      </c>
      <c r="H30" s="22">
        <v>11200.85</v>
      </c>
    </row>
    <row r="31" spans="1:8" ht="66" customHeight="1" x14ac:dyDescent="0.25">
      <c r="A31" s="61" t="s">
        <v>14</v>
      </c>
      <c r="B31" s="57" t="s">
        <v>40</v>
      </c>
      <c r="C31" s="37">
        <v>2018</v>
      </c>
      <c r="D31" s="11">
        <v>6541.59</v>
      </c>
      <c r="E31" s="40"/>
      <c r="F31" s="11">
        <v>6541.59</v>
      </c>
      <c r="G31" s="41"/>
      <c r="H31" s="41"/>
    </row>
    <row r="32" spans="1:8" ht="72" customHeight="1" x14ac:dyDescent="0.25">
      <c r="A32" s="62"/>
      <c r="B32" s="58"/>
      <c r="C32" s="11">
        <v>2019</v>
      </c>
      <c r="D32" s="11">
        <v>4636.5200000000004</v>
      </c>
      <c r="E32" s="40"/>
      <c r="F32" s="11">
        <v>4636.5200000000004</v>
      </c>
      <c r="G32" s="41"/>
      <c r="H32" s="41"/>
    </row>
    <row r="33" spans="1:11" ht="68.45" customHeight="1" x14ac:dyDescent="0.25">
      <c r="A33" s="61" t="s">
        <v>15</v>
      </c>
      <c r="B33" s="57" t="s">
        <v>40</v>
      </c>
      <c r="C33" s="31">
        <v>2018</v>
      </c>
      <c r="D33" s="7">
        <v>30000</v>
      </c>
      <c r="E33" s="7"/>
      <c r="F33" s="7">
        <v>30000</v>
      </c>
      <c r="G33" s="7"/>
      <c r="H33" s="7"/>
    </row>
    <row r="34" spans="1:11" ht="68.45" customHeight="1" x14ac:dyDescent="0.25">
      <c r="A34" s="62"/>
      <c r="B34" s="58"/>
      <c r="C34" s="47">
        <v>2019</v>
      </c>
      <c r="D34" s="7">
        <v>50000</v>
      </c>
      <c r="E34" s="7"/>
      <c r="F34" s="7">
        <v>50000</v>
      </c>
      <c r="G34" s="7"/>
      <c r="H34" s="7"/>
    </row>
    <row r="35" spans="1:11" ht="51" customHeight="1" x14ac:dyDescent="0.25">
      <c r="A35" s="57" t="s">
        <v>16</v>
      </c>
      <c r="B35" s="57" t="s">
        <v>40</v>
      </c>
      <c r="C35" s="37">
        <v>2018</v>
      </c>
      <c r="D35" s="7">
        <f>SUM(F35:H35)</f>
        <v>542612.98</v>
      </c>
      <c r="E35" s="7"/>
      <c r="F35" s="22">
        <v>436341.92</v>
      </c>
      <c r="G35" s="22">
        <v>99262.35</v>
      </c>
      <c r="H35" s="22">
        <v>7008.71</v>
      </c>
    </row>
    <row r="36" spans="1:11" ht="51" customHeight="1" x14ac:dyDescent="0.25">
      <c r="A36" s="58"/>
      <c r="B36" s="58"/>
      <c r="C36" s="47">
        <v>2019</v>
      </c>
      <c r="D36" s="7">
        <f>SUM(F36:H36)</f>
        <v>557593.62</v>
      </c>
      <c r="E36" s="7"/>
      <c r="F36" s="7">
        <v>442020.59</v>
      </c>
      <c r="G36" s="22">
        <v>104372.18</v>
      </c>
      <c r="H36" s="22">
        <v>11200.85</v>
      </c>
    </row>
    <row r="37" spans="1:11" ht="71.650000000000006" customHeight="1" x14ac:dyDescent="0.25">
      <c r="A37" s="4" t="s">
        <v>26</v>
      </c>
      <c r="B37" s="48" t="s">
        <v>57</v>
      </c>
      <c r="C37" s="31">
        <v>2018</v>
      </c>
      <c r="D37" s="22">
        <v>1680</v>
      </c>
      <c r="E37" s="7"/>
      <c r="F37" s="22">
        <v>1680</v>
      </c>
      <c r="G37" s="22"/>
      <c r="H37" s="22"/>
    </row>
    <row r="38" spans="1:11" ht="16.5" x14ac:dyDescent="0.25">
      <c r="A38" s="92" t="s">
        <v>41</v>
      </c>
      <c r="B38" s="94"/>
      <c r="C38" s="31">
        <v>2018</v>
      </c>
      <c r="D38" s="7">
        <f>SUM(D31,D33,D35,D37)</f>
        <v>580834.56999999995</v>
      </c>
      <c r="E38" s="7"/>
      <c r="F38" s="7">
        <f>SUM(F31,F33,F35,F37)</f>
        <v>474563.51</v>
      </c>
      <c r="G38" s="22">
        <v>99262.35</v>
      </c>
      <c r="H38" s="22">
        <v>7008.71</v>
      </c>
    </row>
    <row r="39" spans="1:11" ht="16.5" x14ac:dyDescent="0.25">
      <c r="A39" s="93"/>
      <c r="B39" s="95"/>
      <c r="C39" s="47">
        <v>2019</v>
      </c>
      <c r="D39" s="7">
        <f>SUM(D32,D34,D36)</f>
        <v>612230.14</v>
      </c>
      <c r="E39" s="7"/>
      <c r="F39" s="7">
        <f>SUM(F32,F34,F36)</f>
        <v>496657.11000000004</v>
      </c>
      <c r="G39" s="22">
        <v>104372.18</v>
      </c>
      <c r="H39" s="22">
        <v>11200.85</v>
      </c>
      <c r="K39" s="2"/>
    </row>
    <row r="40" spans="1:11" ht="63.6" customHeight="1" x14ac:dyDescent="0.25">
      <c r="A40" s="57" t="s">
        <v>44</v>
      </c>
      <c r="B40" s="57" t="s">
        <v>40</v>
      </c>
      <c r="C40" s="31">
        <v>2018</v>
      </c>
      <c r="D40" s="42">
        <f>SUM(F40,G40)</f>
        <v>476389.21</v>
      </c>
      <c r="E40" s="22"/>
      <c r="F40" s="42">
        <f>SUM(F37,F38)</f>
        <v>476243.51</v>
      </c>
      <c r="G40" s="22">
        <v>145.69999999999999</v>
      </c>
      <c r="H40" s="6"/>
    </row>
    <row r="41" spans="1:11" ht="37.15" customHeight="1" x14ac:dyDescent="0.25">
      <c r="A41" s="58"/>
      <c r="B41" s="58"/>
      <c r="C41" s="47">
        <v>2019</v>
      </c>
      <c r="D41" s="42">
        <f>SUM(D43,D45)</f>
        <v>2691.66</v>
      </c>
      <c r="E41" s="22"/>
      <c r="F41" s="42">
        <f>SUM(F43,F45)</f>
        <v>2171.41</v>
      </c>
      <c r="G41" s="22">
        <v>520.25</v>
      </c>
      <c r="H41" s="6"/>
    </row>
    <row r="42" spans="1:11" ht="50.65" customHeight="1" x14ac:dyDescent="0.25">
      <c r="A42" s="57" t="s">
        <v>17</v>
      </c>
      <c r="B42" s="57" t="s">
        <v>40</v>
      </c>
      <c r="C42" s="31">
        <v>2018</v>
      </c>
      <c r="D42" s="7">
        <v>180</v>
      </c>
      <c r="E42" s="7"/>
      <c r="F42" s="7">
        <v>180</v>
      </c>
      <c r="G42" s="22"/>
      <c r="H42" s="42"/>
    </row>
    <row r="43" spans="1:11" ht="50.65" customHeight="1" x14ac:dyDescent="0.25">
      <c r="A43" s="58"/>
      <c r="B43" s="58"/>
      <c r="C43" s="47">
        <v>2019</v>
      </c>
      <c r="D43" s="7">
        <v>130</v>
      </c>
      <c r="E43" s="7"/>
      <c r="F43" s="7">
        <v>130</v>
      </c>
      <c r="G43" s="22"/>
      <c r="H43" s="42"/>
    </row>
    <row r="44" spans="1:11" ht="54" customHeight="1" x14ac:dyDescent="0.25">
      <c r="A44" s="57" t="s">
        <v>18</v>
      </c>
      <c r="B44" s="57" t="s">
        <v>40</v>
      </c>
      <c r="C44" s="31">
        <v>2018</v>
      </c>
      <c r="D44" s="7">
        <v>2200</v>
      </c>
      <c r="E44" s="22"/>
      <c r="F44" s="7">
        <v>2200</v>
      </c>
      <c r="G44" s="22">
        <v>145.69999999999999</v>
      </c>
      <c r="H44" s="7"/>
    </row>
    <row r="45" spans="1:11" ht="54" customHeight="1" x14ac:dyDescent="0.25">
      <c r="A45" s="58"/>
      <c r="B45" s="58"/>
      <c r="C45" s="47">
        <v>2019</v>
      </c>
      <c r="D45" s="7">
        <f>SUM(F45:G45)</f>
        <v>2561.66</v>
      </c>
      <c r="E45" s="22"/>
      <c r="F45" s="7">
        <v>2041.41</v>
      </c>
      <c r="G45" s="22">
        <v>520.25</v>
      </c>
      <c r="H45" s="7"/>
    </row>
    <row r="46" spans="1:11" ht="16.5" x14ac:dyDescent="0.25">
      <c r="A46" s="90" t="s">
        <v>41</v>
      </c>
      <c r="B46" s="75"/>
      <c r="C46" s="31">
        <v>2018</v>
      </c>
      <c r="D46" s="42">
        <f>SUM(F46,G46)</f>
        <v>2525.6999999999998</v>
      </c>
      <c r="E46" s="22"/>
      <c r="F46" s="42">
        <f>SUM(F42,F44)</f>
        <v>2380</v>
      </c>
      <c r="G46" s="22">
        <v>145.69999999999999</v>
      </c>
      <c r="H46" s="8"/>
    </row>
    <row r="47" spans="1:11" ht="16.5" x14ac:dyDescent="0.25">
      <c r="A47" s="91"/>
      <c r="B47" s="77"/>
      <c r="C47" s="47">
        <v>2019</v>
      </c>
      <c r="D47" s="42">
        <f>SUM(F47:G47)</f>
        <v>2691.66</v>
      </c>
      <c r="E47" s="22"/>
      <c r="F47" s="42">
        <f>SUM(F43,F45)</f>
        <v>2171.41</v>
      </c>
      <c r="G47" s="22">
        <v>520.25</v>
      </c>
      <c r="H47" s="50"/>
    </row>
    <row r="48" spans="1:11" ht="51" customHeight="1" x14ac:dyDescent="0.25">
      <c r="A48" s="59" t="s">
        <v>43</v>
      </c>
      <c r="B48" s="5" t="s">
        <v>46</v>
      </c>
      <c r="C48" s="31">
        <v>2018</v>
      </c>
      <c r="D48" s="11">
        <v>270067.77</v>
      </c>
      <c r="E48" s="11"/>
      <c r="F48" s="11">
        <v>270067.77</v>
      </c>
      <c r="G48" s="6"/>
      <c r="H48" s="43"/>
    </row>
    <row r="49" spans="1:8" ht="45" customHeight="1" x14ac:dyDescent="0.25">
      <c r="A49" s="60"/>
      <c r="B49" s="5" t="s">
        <v>58</v>
      </c>
      <c r="C49" s="47">
        <v>2019</v>
      </c>
      <c r="D49" s="11">
        <v>459904.84</v>
      </c>
      <c r="E49" s="11"/>
      <c r="F49" s="11">
        <v>459904.84</v>
      </c>
      <c r="G49" s="6"/>
      <c r="H49" s="43"/>
    </row>
    <row r="50" spans="1:8" ht="50.65" customHeight="1" x14ac:dyDescent="0.25">
      <c r="A50" s="88" t="s">
        <v>19</v>
      </c>
      <c r="B50" s="5" t="s">
        <v>46</v>
      </c>
      <c r="C50" s="31">
        <v>2018</v>
      </c>
      <c r="D50" s="22">
        <v>5616</v>
      </c>
      <c r="E50" s="22"/>
      <c r="F50" s="22">
        <v>5616</v>
      </c>
      <c r="G50" s="21"/>
      <c r="H50" s="21"/>
    </row>
    <row r="51" spans="1:8" ht="50.65" customHeight="1" x14ac:dyDescent="0.25">
      <c r="A51" s="89"/>
      <c r="B51" s="5" t="s">
        <v>58</v>
      </c>
      <c r="C51" s="31">
        <v>2019</v>
      </c>
      <c r="D51" s="22">
        <v>6669.75</v>
      </c>
      <c r="E51" s="22"/>
      <c r="F51" s="22">
        <v>6669.75</v>
      </c>
      <c r="G51" s="21"/>
      <c r="H51" s="21"/>
    </row>
    <row r="52" spans="1:8" ht="54" customHeight="1" x14ac:dyDescent="0.25">
      <c r="A52" s="88" t="s">
        <v>27</v>
      </c>
      <c r="B52" s="5" t="s">
        <v>46</v>
      </c>
      <c r="C52" s="5">
        <v>2018</v>
      </c>
      <c r="D52" s="5">
        <v>43394.98</v>
      </c>
      <c r="E52" s="5"/>
      <c r="F52" s="5">
        <v>43394.98</v>
      </c>
      <c r="G52" s="21"/>
      <c r="H52" s="21"/>
    </row>
    <row r="53" spans="1:8" ht="54" customHeight="1" x14ac:dyDescent="0.25">
      <c r="A53" s="89"/>
      <c r="B53" s="5" t="s">
        <v>58</v>
      </c>
      <c r="C53" s="5">
        <v>2019</v>
      </c>
      <c r="D53" s="5">
        <v>43595.56</v>
      </c>
      <c r="E53" s="5"/>
      <c r="F53" s="5">
        <v>43595.56</v>
      </c>
      <c r="G53" s="21"/>
      <c r="H53" s="21"/>
    </row>
    <row r="54" spans="1:8" ht="54.6" customHeight="1" x14ac:dyDescent="0.25">
      <c r="A54" s="88" t="s">
        <v>20</v>
      </c>
      <c r="B54" s="5" t="s">
        <v>46</v>
      </c>
      <c r="C54" s="31">
        <v>2018</v>
      </c>
      <c r="D54" s="22">
        <v>207453.59</v>
      </c>
      <c r="E54" s="22"/>
      <c r="F54" s="22">
        <v>207453.59</v>
      </c>
      <c r="G54" s="21"/>
      <c r="H54" s="21"/>
    </row>
    <row r="55" spans="1:8" ht="48" customHeight="1" x14ac:dyDescent="0.25">
      <c r="A55" s="89"/>
      <c r="B55" s="5" t="s">
        <v>58</v>
      </c>
      <c r="C55" s="5">
        <v>2019</v>
      </c>
      <c r="D55" s="22">
        <v>389480.33</v>
      </c>
      <c r="E55" s="22"/>
      <c r="F55" s="22">
        <v>389480.33</v>
      </c>
      <c r="G55" s="21"/>
      <c r="H55" s="21"/>
    </row>
    <row r="56" spans="1:8" ht="50.45" customHeight="1" x14ac:dyDescent="0.25">
      <c r="A56" s="88" t="s">
        <v>21</v>
      </c>
      <c r="B56" s="5" t="s">
        <v>46</v>
      </c>
      <c r="C56" s="5">
        <v>2018</v>
      </c>
      <c r="D56" s="22">
        <v>213.2</v>
      </c>
      <c r="E56" s="22"/>
      <c r="F56" s="22">
        <v>213.2</v>
      </c>
      <c r="G56" s="21"/>
      <c r="H56" s="21"/>
    </row>
    <row r="57" spans="1:8" ht="46.5" customHeight="1" x14ac:dyDescent="0.25">
      <c r="A57" s="89"/>
      <c r="B57" s="5" t="s">
        <v>58</v>
      </c>
      <c r="C57" s="5">
        <v>2019</v>
      </c>
      <c r="D57" s="22">
        <v>213.2</v>
      </c>
      <c r="E57" s="22"/>
      <c r="F57" s="22">
        <v>213.2</v>
      </c>
      <c r="G57" s="21"/>
      <c r="H57" s="21"/>
    </row>
    <row r="58" spans="1:8" ht="50.45" customHeight="1" x14ac:dyDescent="0.25">
      <c r="A58" s="88" t="s">
        <v>22</v>
      </c>
      <c r="B58" s="5" t="s">
        <v>46</v>
      </c>
      <c r="C58" s="5">
        <v>2018</v>
      </c>
      <c r="D58" s="22">
        <v>7540</v>
      </c>
      <c r="E58" s="22"/>
      <c r="F58" s="22">
        <v>7540</v>
      </c>
      <c r="G58" s="21"/>
      <c r="H58" s="21"/>
    </row>
    <row r="59" spans="1:8" ht="50.45" customHeight="1" x14ac:dyDescent="0.25">
      <c r="A59" s="89"/>
      <c r="B59" s="5" t="s">
        <v>58</v>
      </c>
      <c r="C59" s="5">
        <v>2019</v>
      </c>
      <c r="D59" s="22">
        <v>19946</v>
      </c>
      <c r="E59" s="22"/>
      <c r="F59" s="22">
        <v>19946</v>
      </c>
      <c r="G59" s="21"/>
      <c r="H59" s="21"/>
    </row>
    <row r="60" spans="1:8" ht="48.6" customHeight="1" x14ac:dyDescent="0.25">
      <c r="A60" s="88" t="s">
        <v>28</v>
      </c>
      <c r="B60" s="5" t="s">
        <v>46</v>
      </c>
      <c r="C60" s="5">
        <v>2018</v>
      </c>
      <c r="D60" s="22">
        <v>5850</v>
      </c>
      <c r="E60" s="22"/>
      <c r="F60" s="22">
        <v>5850</v>
      </c>
      <c r="G60" s="21"/>
      <c r="H60" s="21"/>
    </row>
    <row r="61" spans="1:8" ht="48.6" customHeight="1" x14ac:dyDescent="0.25">
      <c r="A61" s="89"/>
      <c r="B61" s="5" t="s">
        <v>58</v>
      </c>
      <c r="C61" s="5">
        <v>2019</v>
      </c>
      <c r="D61" s="22">
        <v>0</v>
      </c>
      <c r="E61" s="22"/>
      <c r="F61" s="22">
        <v>0</v>
      </c>
      <c r="G61" s="21"/>
      <c r="H61" s="21"/>
    </row>
    <row r="62" spans="1:8" ht="29.65" customHeight="1" x14ac:dyDescent="0.25">
      <c r="A62" s="98" t="s">
        <v>41</v>
      </c>
      <c r="B62" s="100"/>
      <c r="C62" s="5">
        <v>2018</v>
      </c>
      <c r="D62" s="22">
        <f>SUM(D50,D52,D54,D56,D58,D60)</f>
        <v>270067.77</v>
      </c>
      <c r="E62" s="22"/>
      <c r="F62" s="22">
        <f>SUM(F50,F52,F54,F56,F58,F60)</f>
        <v>270067.77</v>
      </c>
      <c r="G62" s="21"/>
      <c r="H62" s="21"/>
    </row>
    <row r="63" spans="1:8" ht="29.65" customHeight="1" x14ac:dyDescent="0.25">
      <c r="A63" s="99"/>
      <c r="B63" s="100"/>
      <c r="C63" s="5">
        <v>2019</v>
      </c>
      <c r="D63" s="22">
        <f>SUM(D51,D53,D55,D57,D59)</f>
        <v>459904.84</v>
      </c>
      <c r="E63" s="22"/>
      <c r="F63" s="22">
        <f>SUM(F51,F53,F55,F57,F59)</f>
        <v>459904.84</v>
      </c>
      <c r="G63" s="21"/>
      <c r="H63" s="21"/>
    </row>
    <row r="64" spans="1:8" ht="33" customHeight="1" x14ac:dyDescent="0.25">
      <c r="A64" s="57" t="s">
        <v>29</v>
      </c>
      <c r="B64" s="57" t="s">
        <v>48</v>
      </c>
      <c r="C64" s="5">
        <v>2018</v>
      </c>
      <c r="D64" s="7">
        <v>51613.490000000005</v>
      </c>
      <c r="E64" s="7"/>
      <c r="F64" s="7">
        <v>51133.490000000005</v>
      </c>
      <c r="G64" s="7">
        <v>480</v>
      </c>
      <c r="H64" s="6"/>
    </row>
    <row r="65" spans="1:9" ht="25.15" customHeight="1" x14ac:dyDescent="0.25">
      <c r="A65" s="58"/>
      <c r="B65" s="58"/>
      <c r="C65" s="5">
        <v>2019</v>
      </c>
      <c r="D65" s="7">
        <v>149652.25</v>
      </c>
      <c r="E65" s="7"/>
      <c r="F65" s="7">
        <v>148652.25</v>
      </c>
      <c r="G65" s="7">
        <v>1480</v>
      </c>
      <c r="H65" s="6"/>
    </row>
    <row r="66" spans="1:9" ht="43.5" customHeight="1" x14ac:dyDescent="0.25">
      <c r="A66" s="57" t="s">
        <v>59</v>
      </c>
      <c r="B66" s="57" t="s">
        <v>48</v>
      </c>
      <c r="C66" s="5">
        <v>2018</v>
      </c>
      <c r="D66" s="7">
        <v>29205.99</v>
      </c>
      <c r="E66" s="7"/>
      <c r="F66" s="7">
        <v>29205.99</v>
      </c>
      <c r="G66" s="8"/>
      <c r="H66" s="8"/>
    </row>
    <row r="67" spans="1:9" ht="35.450000000000003" customHeight="1" x14ac:dyDescent="0.25">
      <c r="A67" s="58"/>
      <c r="B67" s="58"/>
      <c r="C67" s="5">
        <v>2019</v>
      </c>
      <c r="D67" s="7">
        <v>37008</v>
      </c>
      <c r="E67" s="7"/>
      <c r="F67" s="7">
        <v>37008</v>
      </c>
      <c r="G67" s="8"/>
      <c r="H67" s="8"/>
    </row>
    <row r="68" spans="1:9" ht="43.9" customHeight="1" x14ac:dyDescent="0.25">
      <c r="A68" s="96" t="s">
        <v>7</v>
      </c>
      <c r="B68" s="57" t="s">
        <v>48</v>
      </c>
      <c r="C68" s="5">
        <v>2018</v>
      </c>
      <c r="D68" s="7">
        <v>4736.5</v>
      </c>
      <c r="E68" s="7"/>
      <c r="F68" s="7">
        <v>4736.5</v>
      </c>
      <c r="G68" s="8"/>
      <c r="H68" s="8"/>
    </row>
    <row r="69" spans="1:9" ht="39.6" customHeight="1" x14ac:dyDescent="0.25">
      <c r="A69" s="97"/>
      <c r="B69" s="58"/>
      <c r="C69" s="5">
        <v>2019</v>
      </c>
      <c r="D69" s="10">
        <v>29196.2</v>
      </c>
      <c r="E69" s="10"/>
      <c r="F69" s="10">
        <v>28196.2</v>
      </c>
      <c r="G69" s="10">
        <v>1000</v>
      </c>
      <c r="H69" s="51"/>
    </row>
    <row r="70" spans="1:9" ht="33.6" customHeight="1" x14ac:dyDescent="0.25">
      <c r="A70" s="96" t="s">
        <v>8</v>
      </c>
      <c r="B70" s="57" t="s">
        <v>48</v>
      </c>
      <c r="C70" s="5">
        <v>2018</v>
      </c>
      <c r="D70" s="9">
        <f>SUM(F70:G70)</f>
        <v>6380</v>
      </c>
      <c r="E70" s="10"/>
      <c r="F70" s="10">
        <v>5900</v>
      </c>
      <c r="G70" s="10">
        <v>480</v>
      </c>
      <c r="H70" s="10"/>
    </row>
    <row r="71" spans="1:9" ht="16.5" x14ac:dyDescent="0.25">
      <c r="A71" s="97"/>
      <c r="B71" s="58"/>
      <c r="C71" s="5">
        <v>2019</v>
      </c>
      <c r="D71" s="9">
        <v>5885.17</v>
      </c>
      <c r="E71" s="10"/>
      <c r="F71" s="9">
        <v>5885.17</v>
      </c>
      <c r="G71" s="10">
        <v>480</v>
      </c>
      <c r="H71" s="10"/>
    </row>
    <row r="72" spans="1:9" ht="43.5" customHeight="1" x14ac:dyDescent="0.25">
      <c r="A72" s="96" t="s">
        <v>9</v>
      </c>
      <c r="B72" s="57" t="s">
        <v>48</v>
      </c>
      <c r="C72" s="5">
        <v>2018</v>
      </c>
      <c r="D72" s="12">
        <v>1941.5</v>
      </c>
      <c r="E72" s="7"/>
      <c r="F72" s="7">
        <v>1941.5</v>
      </c>
      <c r="G72" s="7"/>
      <c r="H72" s="8"/>
    </row>
    <row r="73" spans="1:9" ht="43.5" customHeight="1" x14ac:dyDescent="0.25">
      <c r="A73" s="97"/>
      <c r="B73" s="58"/>
      <c r="C73" s="5">
        <v>2019</v>
      </c>
      <c r="D73" s="15">
        <v>1842.8</v>
      </c>
      <c r="E73" s="8"/>
      <c r="F73" s="15">
        <v>1842.8</v>
      </c>
      <c r="G73" s="7"/>
      <c r="H73" s="8"/>
    </row>
    <row r="74" spans="1:9" ht="50.45" customHeight="1" x14ac:dyDescent="0.25">
      <c r="A74" s="96" t="s">
        <v>23</v>
      </c>
      <c r="B74" s="57" t="s">
        <v>48</v>
      </c>
      <c r="C74" s="5">
        <v>2018</v>
      </c>
      <c r="D74" s="15">
        <v>2850</v>
      </c>
      <c r="E74" s="8"/>
      <c r="F74" s="15">
        <v>2850</v>
      </c>
      <c r="G74" s="8"/>
      <c r="H74" s="8"/>
    </row>
    <row r="75" spans="1:9" ht="16.5" x14ac:dyDescent="0.25">
      <c r="A75" s="97"/>
      <c r="B75" s="58"/>
      <c r="C75" s="5">
        <v>2019</v>
      </c>
      <c r="D75" s="15">
        <v>13057.7</v>
      </c>
      <c r="E75" s="15"/>
      <c r="F75" s="15">
        <v>13057.7</v>
      </c>
      <c r="G75" s="8"/>
      <c r="H75" s="8"/>
    </row>
    <row r="76" spans="1:9" ht="43.35" customHeight="1" x14ac:dyDescent="0.25">
      <c r="A76" s="101" t="s">
        <v>24</v>
      </c>
      <c r="B76" s="59" t="s">
        <v>48</v>
      </c>
      <c r="C76" s="5">
        <v>2018</v>
      </c>
      <c r="D76" s="15">
        <v>6499.5</v>
      </c>
      <c r="E76" s="8"/>
      <c r="F76" s="15">
        <v>6499.5</v>
      </c>
      <c r="G76" s="8"/>
      <c r="H76" s="8"/>
    </row>
    <row r="77" spans="1:9" ht="43.35" customHeight="1" x14ac:dyDescent="0.25">
      <c r="A77" s="102"/>
      <c r="B77" s="60"/>
      <c r="C77" s="5">
        <v>2019</v>
      </c>
      <c r="D77" s="15">
        <v>2662.5</v>
      </c>
      <c r="E77" s="8"/>
      <c r="F77" s="15">
        <v>2662.5</v>
      </c>
      <c r="G77" s="8"/>
      <c r="H77" s="8"/>
    </row>
    <row r="78" spans="1:9" ht="43.35" customHeight="1" x14ac:dyDescent="0.25">
      <c r="A78" s="96" t="s">
        <v>60</v>
      </c>
      <c r="B78" s="57" t="s">
        <v>48</v>
      </c>
      <c r="C78" s="88">
        <v>2019</v>
      </c>
      <c r="D78" s="111">
        <v>59999.88</v>
      </c>
      <c r="E78" s="94"/>
      <c r="F78" s="111">
        <v>59999.88</v>
      </c>
      <c r="G78" s="94"/>
      <c r="H78" s="111"/>
    </row>
    <row r="79" spans="1:9" ht="6.6" customHeight="1" x14ac:dyDescent="0.25">
      <c r="A79" s="97"/>
      <c r="B79" s="58"/>
      <c r="C79" s="89"/>
      <c r="D79" s="112"/>
      <c r="E79" s="95"/>
      <c r="F79" s="112"/>
      <c r="G79" s="95"/>
      <c r="H79" s="112"/>
    </row>
    <row r="80" spans="1:9" ht="19.5" customHeight="1" x14ac:dyDescent="0.25">
      <c r="A80" s="103" t="s">
        <v>41</v>
      </c>
      <c r="B80" s="59" t="s">
        <v>48</v>
      </c>
      <c r="C80" s="5">
        <v>2018</v>
      </c>
      <c r="D80" s="15">
        <f>SUM(F80:G80)</f>
        <v>51613.490000000005</v>
      </c>
      <c r="E80" s="7"/>
      <c r="F80" s="7">
        <f>SUM(F66+F68+F70+F72+F74+F76)</f>
        <v>51133.490000000005</v>
      </c>
      <c r="G80" s="7">
        <f>SUM(G66+G68+G70+G72+G74+G76)</f>
        <v>480</v>
      </c>
      <c r="H80" s="8"/>
      <c r="I80" s="3"/>
    </row>
    <row r="81" spans="1:9" ht="19.5" customHeight="1" x14ac:dyDescent="0.25">
      <c r="A81" s="104"/>
      <c r="B81" s="60"/>
      <c r="C81" s="5">
        <v>2019</v>
      </c>
      <c r="D81" s="15">
        <f>SUM(D67,D69,D71,D73,D75,D77,D78)</f>
        <v>149652.25</v>
      </c>
      <c r="E81" s="7"/>
      <c r="F81" s="7">
        <v>148652.25</v>
      </c>
      <c r="G81" s="7">
        <v>1000</v>
      </c>
      <c r="H81" s="8"/>
      <c r="I81" s="3"/>
    </row>
    <row r="82" spans="1:9" ht="31.9" customHeight="1" x14ac:dyDescent="0.25">
      <c r="A82" s="113" t="s">
        <v>47</v>
      </c>
      <c r="B82" s="59" t="s">
        <v>48</v>
      </c>
      <c r="C82" s="5">
        <v>2018</v>
      </c>
      <c r="D82" s="18">
        <v>32823.300000000003</v>
      </c>
      <c r="E82" s="18"/>
      <c r="F82" s="18">
        <v>32258.3</v>
      </c>
      <c r="G82" s="18" t="s">
        <v>49</v>
      </c>
      <c r="H82" s="14"/>
    </row>
    <row r="83" spans="1:9" ht="31.9" customHeight="1" x14ac:dyDescent="0.25">
      <c r="A83" s="114"/>
      <c r="B83" s="60"/>
      <c r="C83" s="5">
        <v>2019</v>
      </c>
      <c r="D83" s="16">
        <v>34438.699999999997</v>
      </c>
      <c r="E83" s="17"/>
      <c r="F83" s="17">
        <v>34173.67</v>
      </c>
      <c r="G83" s="17">
        <v>265</v>
      </c>
      <c r="H83" s="14"/>
    </row>
    <row r="84" spans="1:9" ht="34.9" customHeight="1" x14ac:dyDescent="0.25">
      <c r="A84" s="96" t="s">
        <v>61</v>
      </c>
      <c r="B84" s="57" t="s">
        <v>48</v>
      </c>
      <c r="C84" s="5">
        <v>2018</v>
      </c>
      <c r="D84" s="15">
        <f>SUM(F84:G84)</f>
        <v>8928.0499999999993</v>
      </c>
      <c r="E84" s="8"/>
      <c r="F84" s="7">
        <v>8363.0499999999993</v>
      </c>
      <c r="G84" s="7">
        <v>565</v>
      </c>
      <c r="H84" s="8"/>
    </row>
    <row r="85" spans="1:9" ht="28.15" customHeight="1" x14ac:dyDescent="0.25">
      <c r="A85" s="97"/>
      <c r="B85" s="58"/>
      <c r="C85" s="5">
        <v>2019</v>
      </c>
      <c r="D85" s="15">
        <v>9231</v>
      </c>
      <c r="E85" s="8"/>
      <c r="F85" s="15">
        <v>8966</v>
      </c>
      <c r="G85" s="7">
        <v>265</v>
      </c>
      <c r="H85" s="8"/>
    </row>
    <row r="86" spans="1:9" ht="39" customHeight="1" x14ac:dyDescent="0.25">
      <c r="A86" s="96" t="s">
        <v>10</v>
      </c>
      <c r="B86" s="57" t="s">
        <v>48</v>
      </c>
      <c r="C86" s="5">
        <v>2018</v>
      </c>
      <c r="D86" s="15">
        <v>2145.25</v>
      </c>
      <c r="E86" s="15"/>
      <c r="F86" s="15">
        <v>2145.25</v>
      </c>
      <c r="G86" s="15"/>
      <c r="H86" s="13"/>
    </row>
    <row r="87" spans="1:9" ht="37.9" customHeight="1" x14ac:dyDescent="0.25">
      <c r="A87" s="97"/>
      <c r="B87" s="58"/>
      <c r="C87" s="5">
        <v>2019</v>
      </c>
      <c r="D87" s="15">
        <v>2631</v>
      </c>
      <c r="E87" s="15"/>
      <c r="F87" s="15">
        <v>2631</v>
      </c>
      <c r="G87" s="15"/>
      <c r="H87" s="13"/>
    </row>
    <row r="88" spans="1:9" ht="32.450000000000003" customHeight="1" x14ac:dyDescent="0.25">
      <c r="A88" s="105" t="s">
        <v>13</v>
      </c>
      <c r="B88" s="107" t="s">
        <v>48</v>
      </c>
      <c r="C88" s="5">
        <v>2018</v>
      </c>
      <c r="D88" s="7">
        <v>21750</v>
      </c>
      <c r="E88" s="7"/>
      <c r="F88" s="7">
        <v>21750</v>
      </c>
      <c r="G88" s="7"/>
      <c r="H88" s="7"/>
    </row>
    <row r="89" spans="1:9" ht="30" customHeight="1" x14ac:dyDescent="0.25">
      <c r="A89" s="106"/>
      <c r="B89" s="107"/>
      <c r="C89" s="5">
        <v>2019</v>
      </c>
      <c r="D89" s="49">
        <v>22576.67</v>
      </c>
      <c r="E89" s="7"/>
      <c r="F89" s="49">
        <v>22576.67</v>
      </c>
      <c r="G89" s="7"/>
      <c r="H89" s="7"/>
    </row>
    <row r="90" spans="1:9" ht="34.9" customHeight="1" x14ac:dyDescent="0.25">
      <c r="A90" s="108" t="s">
        <v>41</v>
      </c>
      <c r="B90" s="110"/>
      <c r="C90" s="5">
        <v>2018</v>
      </c>
      <c r="D90" s="16">
        <f>SUM(F90:G90)</f>
        <v>32823.300000000003</v>
      </c>
      <c r="E90" s="17"/>
      <c r="F90" s="17">
        <f>SUM(F84+F86+F88)</f>
        <v>32258.3</v>
      </c>
      <c r="G90" s="17">
        <f>SUM(G84+G86+G88)</f>
        <v>565</v>
      </c>
      <c r="H90" s="17"/>
    </row>
    <row r="91" spans="1:9" ht="29.45" customHeight="1" x14ac:dyDescent="0.25">
      <c r="A91" s="109"/>
      <c r="B91" s="110"/>
      <c r="C91" s="5">
        <v>2019</v>
      </c>
      <c r="D91" s="16">
        <v>34438.699999999997</v>
      </c>
      <c r="E91" s="17"/>
      <c r="F91" s="17">
        <v>34173.67</v>
      </c>
      <c r="G91" s="17">
        <v>265</v>
      </c>
      <c r="H91" s="17"/>
    </row>
    <row r="92" spans="1:9" ht="34.9" customHeight="1" x14ac:dyDescent="0.25">
      <c r="A92" s="57" t="s">
        <v>50</v>
      </c>
      <c r="B92" s="57" t="s">
        <v>48</v>
      </c>
      <c r="C92" s="5">
        <v>2018</v>
      </c>
      <c r="D92" s="19">
        <v>33501.360000000001</v>
      </c>
      <c r="E92" s="20"/>
      <c r="F92" s="20">
        <v>33241.360000000001</v>
      </c>
      <c r="G92" s="20">
        <v>260</v>
      </c>
      <c r="H92" s="6"/>
    </row>
    <row r="93" spans="1:9" ht="34.9" customHeight="1" x14ac:dyDescent="0.25">
      <c r="A93" s="58"/>
      <c r="B93" s="58"/>
      <c r="C93" s="5">
        <v>2019</v>
      </c>
      <c r="D93" s="19">
        <v>38227.599999999999</v>
      </c>
      <c r="E93" s="20"/>
      <c r="F93" s="19">
        <v>38227.599999999999</v>
      </c>
      <c r="G93" s="20"/>
      <c r="H93" s="6"/>
    </row>
    <row r="94" spans="1:9" ht="45" customHeight="1" x14ac:dyDescent="0.25">
      <c r="A94" s="96" t="s">
        <v>11</v>
      </c>
      <c r="B94" s="57" t="s">
        <v>48</v>
      </c>
      <c r="C94" s="5">
        <v>2018</v>
      </c>
      <c r="D94" s="15">
        <f>SUM(F94:G94)</f>
        <v>31985.61</v>
      </c>
      <c r="E94" s="7"/>
      <c r="F94" s="7">
        <v>31725.61</v>
      </c>
      <c r="G94" s="7">
        <v>260</v>
      </c>
      <c r="H94" s="7"/>
    </row>
    <row r="95" spans="1:9" ht="45" customHeight="1" x14ac:dyDescent="0.25">
      <c r="A95" s="97"/>
      <c r="B95" s="58"/>
      <c r="C95" s="5">
        <v>2019</v>
      </c>
      <c r="D95" s="15">
        <v>37713.300000000003</v>
      </c>
      <c r="E95" s="7"/>
      <c r="F95" s="15">
        <v>37713.300000000003</v>
      </c>
      <c r="G95" s="7"/>
      <c r="H95" s="7"/>
    </row>
    <row r="96" spans="1:9" ht="50.45" customHeight="1" x14ac:dyDescent="0.25">
      <c r="A96" s="96" t="s">
        <v>12</v>
      </c>
      <c r="B96" s="57" t="s">
        <v>48</v>
      </c>
      <c r="C96" s="5">
        <v>2018</v>
      </c>
      <c r="D96" s="7">
        <v>1515.75</v>
      </c>
      <c r="E96" s="7"/>
      <c r="F96" s="7">
        <v>1515.75</v>
      </c>
      <c r="G96" s="7"/>
      <c r="H96" s="7"/>
    </row>
    <row r="97" spans="1:8" ht="44.45" customHeight="1" x14ac:dyDescent="0.25">
      <c r="A97" s="97"/>
      <c r="B97" s="58"/>
      <c r="C97" s="5">
        <v>2019</v>
      </c>
      <c r="D97" s="49">
        <v>514.29999999999995</v>
      </c>
      <c r="E97" s="7"/>
      <c r="F97" s="49">
        <v>514.29999999999995</v>
      </c>
      <c r="G97" s="7"/>
      <c r="H97" s="7"/>
    </row>
    <row r="98" spans="1:8" ht="26.65" customHeight="1" x14ac:dyDescent="0.25">
      <c r="A98" s="103" t="s">
        <v>41</v>
      </c>
      <c r="B98" s="115"/>
      <c r="C98" s="5">
        <v>2018</v>
      </c>
      <c r="D98" s="19">
        <f>SUM(F98:G98)</f>
        <v>33501.360000000001</v>
      </c>
      <c r="E98" s="20"/>
      <c r="F98" s="20">
        <f>SUM(F94+F96)</f>
        <v>33241.360000000001</v>
      </c>
      <c r="G98" s="20">
        <f>SUM(G94+G96)</f>
        <v>260</v>
      </c>
      <c r="H98" s="20"/>
    </row>
    <row r="99" spans="1:8" ht="26.65" customHeight="1" x14ac:dyDescent="0.25">
      <c r="A99" s="104"/>
      <c r="B99" s="116"/>
      <c r="C99" s="5">
        <v>2019</v>
      </c>
      <c r="D99" s="19">
        <v>38227.599999999999</v>
      </c>
      <c r="E99" s="20"/>
      <c r="F99" s="19">
        <v>38227.599999999999</v>
      </c>
      <c r="G99" s="20"/>
      <c r="H99" s="20"/>
    </row>
    <row r="100" spans="1:8" ht="49.9" customHeight="1" x14ac:dyDescent="0.25">
      <c r="A100" s="57" t="s">
        <v>51</v>
      </c>
      <c r="B100" s="52" t="s">
        <v>46</v>
      </c>
      <c r="C100" s="5">
        <v>2018</v>
      </c>
      <c r="D100" s="11">
        <v>62399.28</v>
      </c>
      <c r="E100" s="11"/>
      <c r="F100" s="11">
        <v>62399.28</v>
      </c>
      <c r="G100" s="4"/>
      <c r="H100" s="4"/>
    </row>
    <row r="101" spans="1:8" ht="31.9" customHeight="1" x14ac:dyDescent="0.25">
      <c r="A101" s="58"/>
      <c r="B101" s="52" t="s">
        <v>58</v>
      </c>
      <c r="C101" s="5">
        <v>2019</v>
      </c>
      <c r="D101" s="23">
        <v>68116.600000000006</v>
      </c>
      <c r="E101" s="24"/>
      <c r="F101" s="23">
        <v>68116.600000000006</v>
      </c>
      <c r="G101" s="4"/>
      <c r="H101" s="4"/>
    </row>
    <row r="102" spans="1:8" ht="83.45" customHeight="1" x14ac:dyDescent="0.25">
      <c r="A102" s="121" t="s">
        <v>30</v>
      </c>
      <c r="B102" s="52" t="s">
        <v>55</v>
      </c>
      <c r="C102" s="5">
        <v>2018</v>
      </c>
      <c r="D102" s="5">
        <v>2216.91</v>
      </c>
      <c r="E102" s="21"/>
      <c r="F102" s="5">
        <v>2216.91</v>
      </c>
      <c r="G102" s="21"/>
      <c r="H102" s="21"/>
    </row>
    <row r="103" spans="1:8" ht="83.45" customHeight="1" x14ac:dyDescent="0.25">
      <c r="A103" s="122"/>
      <c r="B103" s="52" t="s">
        <v>62</v>
      </c>
      <c r="C103" s="5">
        <v>2019</v>
      </c>
      <c r="D103" s="5">
        <v>3109.63</v>
      </c>
      <c r="E103" s="21"/>
      <c r="F103" s="5">
        <v>3109.63</v>
      </c>
      <c r="G103" s="21"/>
      <c r="H103" s="21"/>
    </row>
    <row r="104" spans="1:8" ht="58.5" customHeight="1" x14ac:dyDescent="0.25">
      <c r="A104" s="121" t="s">
        <v>25</v>
      </c>
      <c r="B104" s="5" t="s">
        <v>46</v>
      </c>
      <c r="C104" s="5">
        <v>2018</v>
      </c>
      <c r="D104" s="22">
        <v>59913.09</v>
      </c>
      <c r="E104" s="21"/>
      <c r="F104" s="22">
        <v>59913.09</v>
      </c>
      <c r="G104" s="21"/>
      <c r="H104" s="21"/>
    </row>
    <row r="105" spans="1:8" ht="31.9" customHeight="1" x14ac:dyDescent="0.25">
      <c r="A105" s="122"/>
      <c r="B105" s="52" t="s">
        <v>58</v>
      </c>
      <c r="C105" s="5">
        <v>2019</v>
      </c>
      <c r="D105" s="22">
        <v>64716.77</v>
      </c>
      <c r="E105" s="21"/>
      <c r="F105" s="22">
        <v>64716.77</v>
      </c>
      <c r="G105" s="21"/>
      <c r="H105" s="21"/>
    </row>
    <row r="106" spans="1:8" ht="47.25" customHeight="1" x14ac:dyDescent="0.25">
      <c r="A106" s="88" t="s">
        <v>31</v>
      </c>
      <c r="B106" s="5" t="s">
        <v>46</v>
      </c>
      <c r="C106" s="5">
        <v>2018</v>
      </c>
      <c r="D106" s="22">
        <v>269.27999999999997</v>
      </c>
      <c r="E106" s="21"/>
      <c r="F106" s="22">
        <v>269.27999999999997</v>
      </c>
      <c r="G106" s="21"/>
      <c r="H106" s="21"/>
    </row>
    <row r="107" spans="1:8" ht="32.450000000000003" customHeight="1" x14ac:dyDescent="0.25">
      <c r="A107" s="89"/>
      <c r="B107" s="52" t="s">
        <v>58</v>
      </c>
      <c r="C107" s="5">
        <v>2019</v>
      </c>
      <c r="D107" s="22">
        <v>290.2</v>
      </c>
      <c r="E107" s="21"/>
      <c r="F107" s="22">
        <v>290.2</v>
      </c>
      <c r="G107" s="21"/>
      <c r="H107" s="21"/>
    </row>
    <row r="108" spans="1:8" ht="16.5" x14ac:dyDescent="0.25">
      <c r="A108" s="123" t="s">
        <v>41</v>
      </c>
      <c r="B108" s="117"/>
      <c r="C108" s="5">
        <v>2018</v>
      </c>
      <c r="D108" s="23">
        <f>D102+D104+D106</f>
        <v>62399.28</v>
      </c>
      <c r="E108" s="24"/>
      <c r="F108" s="23">
        <f>F102+F104+F106</f>
        <v>62399.28</v>
      </c>
      <c r="G108" s="44"/>
      <c r="H108" s="44"/>
    </row>
    <row r="109" spans="1:8" ht="16.5" x14ac:dyDescent="0.25">
      <c r="A109" s="123"/>
      <c r="B109" s="117"/>
      <c r="C109" s="5">
        <v>2019</v>
      </c>
      <c r="D109" s="23">
        <v>68116.600000000006</v>
      </c>
      <c r="E109" s="24"/>
      <c r="F109" s="23">
        <v>68116.600000000006</v>
      </c>
      <c r="G109" s="44"/>
      <c r="H109" s="44"/>
    </row>
    <row r="110" spans="1:8" ht="25.9" customHeight="1" x14ac:dyDescent="0.25">
      <c r="A110" s="118" t="s">
        <v>65</v>
      </c>
      <c r="B110" s="118" t="s">
        <v>64</v>
      </c>
      <c r="C110" s="88">
        <v>2019</v>
      </c>
      <c r="D110" s="119">
        <v>29934.3</v>
      </c>
      <c r="E110" s="119"/>
      <c r="F110" s="119">
        <v>29934.3</v>
      </c>
      <c r="G110" s="124"/>
      <c r="H110" s="124"/>
    </row>
    <row r="111" spans="1:8" ht="16.899999999999999" customHeight="1" x14ac:dyDescent="0.25">
      <c r="A111" s="118"/>
      <c r="B111" s="118"/>
      <c r="C111" s="89"/>
      <c r="D111" s="120"/>
      <c r="E111" s="120"/>
      <c r="F111" s="120"/>
      <c r="G111" s="124"/>
      <c r="H111" s="124"/>
    </row>
    <row r="112" spans="1:8" ht="14.45" customHeight="1" x14ac:dyDescent="0.25">
      <c r="A112" s="125" t="s">
        <v>63</v>
      </c>
      <c r="B112" s="118" t="s">
        <v>64</v>
      </c>
      <c r="C112" s="88">
        <v>2019</v>
      </c>
      <c r="D112" s="119">
        <v>14380.2</v>
      </c>
      <c r="E112" s="126"/>
      <c r="F112" s="119">
        <v>14380.2</v>
      </c>
      <c r="G112" s="128"/>
      <c r="H112" s="128"/>
    </row>
    <row r="113" spans="1:8" ht="25.9" customHeight="1" x14ac:dyDescent="0.25">
      <c r="A113" s="125"/>
      <c r="B113" s="118"/>
      <c r="C113" s="89"/>
      <c r="D113" s="120"/>
      <c r="E113" s="127"/>
      <c r="F113" s="120"/>
      <c r="G113" s="129"/>
      <c r="H113" s="129"/>
    </row>
    <row r="114" spans="1:8" x14ac:dyDescent="0.25">
      <c r="A114" s="125" t="s">
        <v>66</v>
      </c>
      <c r="B114" s="118" t="s">
        <v>64</v>
      </c>
      <c r="C114" s="88">
        <v>2019</v>
      </c>
      <c r="D114" s="119">
        <v>15554.1</v>
      </c>
      <c r="E114" s="119"/>
      <c r="F114" s="119">
        <v>15554.1</v>
      </c>
      <c r="G114" s="130"/>
      <c r="H114" s="130"/>
    </row>
    <row r="115" spans="1:8" ht="21" customHeight="1" x14ac:dyDescent="0.25">
      <c r="A115" s="125"/>
      <c r="B115" s="118"/>
      <c r="C115" s="89"/>
      <c r="D115" s="120"/>
      <c r="E115" s="120"/>
      <c r="F115" s="120"/>
      <c r="G115" s="130"/>
      <c r="H115" s="130"/>
    </row>
    <row r="116" spans="1:8" x14ac:dyDescent="0.25">
      <c r="A116" s="125" t="s">
        <v>67</v>
      </c>
      <c r="B116" s="118" t="s">
        <v>64</v>
      </c>
      <c r="C116" s="88">
        <v>2019</v>
      </c>
      <c r="D116" s="119">
        <v>0</v>
      </c>
      <c r="E116" s="119"/>
      <c r="F116" s="119">
        <v>0</v>
      </c>
      <c r="G116" s="130"/>
      <c r="H116" s="130"/>
    </row>
    <row r="117" spans="1:8" ht="20.45" customHeight="1" x14ac:dyDescent="0.25">
      <c r="A117" s="125"/>
      <c r="B117" s="118"/>
      <c r="C117" s="89"/>
      <c r="D117" s="120"/>
      <c r="E117" s="120"/>
      <c r="F117" s="120"/>
      <c r="G117" s="130"/>
      <c r="H117" s="130"/>
    </row>
    <row r="118" spans="1:8" ht="16.5" x14ac:dyDescent="0.25">
      <c r="A118" s="53" t="s">
        <v>41</v>
      </c>
      <c r="B118" s="46"/>
      <c r="C118" s="54">
        <v>2019</v>
      </c>
      <c r="D118" s="56">
        <f>SUM(D112:D117)</f>
        <v>29934.300000000003</v>
      </c>
      <c r="E118" s="55"/>
      <c r="F118" s="56">
        <f>SUM(F112:F117)</f>
        <v>29934.300000000003</v>
      </c>
      <c r="G118" s="46"/>
      <c r="H118" s="46"/>
    </row>
    <row r="119" spans="1:8" x14ac:dyDescent="0.25">
      <c r="D119" s="2"/>
      <c r="E119" s="2"/>
      <c r="F119" s="2"/>
    </row>
  </sheetData>
  <mergeCells count="134">
    <mergeCell ref="A116:A117"/>
    <mergeCell ref="F114:F115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A114:A115"/>
    <mergeCell ref="B114:B115"/>
    <mergeCell ref="C114:C115"/>
    <mergeCell ref="D114:D115"/>
    <mergeCell ref="E114:E115"/>
    <mergeCell ref="E110:E111"/>
    <mergeCell ref="F110:F111"/>
    <mergeCell ref="H110:H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B108:B109"/>
    <mergeCell ref="A110:A111"/>
    <mergeCell ref="B110:B111"/>
    <mergeCell ref="C110:C111"/>
    <mergeCell ref="D110:D111"/>
    <mergeCell ref="A104:A105"/>
    <mergeCell ref="A102:A103"/>
    <mergeCell ref="A106:A107"/>
    <mergeCell ref="A108:A109"/>
    <mergeCell ref="A98:A99"/>
    <mergeCell ref="B98:B99"/>
    <mergeCell ref="A100:A101"/>
    <mergeCell ref="A92:A93"/>
    <mergeCell ref="B92:B93"/>
    <mergeCell ref="A94:A95"/>
    <mergeCell ref="B94:B95"/>
    <mergeCell ref="A96:A97"/>
    <mergeCell ref="B96:B97"/>
    <mergeCell ref="A86:A87"/>
    <mergeCell ref="B86:B87"/>
    <mergeCell ref="A88:A89"/>
    <mergeCell ref="B88:B89"/>
    <mergeCell ref="A90:A91"/>
    <mergeCell ref="B90:B91"/>
    <mergeCell ref="H78:H79"/>
    <mergeCell ref="A82:A83"/>
    <mergeCell ref="B82:B83"/>
    <mergeCell ref="B84:B85"/>
    <mergeCell ref="A84:A85"/>
    <mergeCell ref="C78:C79"/>
    <mergeCell ref="D78:D79"/>
    <mergeCell ref="E78:E79"/>
    <mergeCell ref="F78:F79"/>
    <mergeCell ref="G78:G79"/>
    <mergeCell ref="A76:A77"/>
    <mergeCell ref="B76:B77"/>
    <mergeCell ref="A80:A81"/>
    <mergeCell ref="B80:B81"/>
    <mergeCell ref="A78:A79"/>
    <mergeCell ref="B78:B79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6:A57"/>
    <mergeCell ref="A60:A61"/>
    <mergeCell ref="A58:A59"/>
    <mergeCell ref="A62:A63"/>
    <mergeCell ref="B62:B63"/>
    <mergeCell ref="A50:A51"/>
    <mergeCell ref="A52:A53"/>
    <mergeCell ref="A54:A55"/>
    <mergeCell ref="A44:A45"/>
    <mergeCell ref="B44:B45"/>
    <mergeCell ref="A46:A47"/>
    <mergeCell ref="B46:B47"/>
    <mergeCell ref="A48:A49"/>
    <mergeCell ref="A38:A39"/>
    <mergeCell ref="B38:B39"/>
    <mergeCell ref="A40:A41"/>
    <mergeCell ref="B40:B41"/>
    <mergeCell ref="A42:A43"/>
    <mergeCell ref="B42:B43"/>
    <mergeCell ref="A33:A34"/>
    <mergeCell ref="B33:B34"/>
    <mergeCell ref="A35:A36"/>
    <mergeCell ref="B35:B36"/>
    <mergeCell ref="A2:H2"/>
    <mergeCell ref="A3:A5"/>
    <mergeCell ref="C3:C5"/>
    <mergeCell ref="B3:B5"/>
    <mergeCell ref="D3:H4"/>
    <mergeCell ref="A13:A14"/>
    <mergeCell ref="B13:B14"/>
    <mergeCell ref="A15:A16"/>
    <mergeCell ref="B15:B16"/>
    <mergeCell ref="A7:A8"/>
    <mergeCell ref="B7:B8"/>
    <mergeCell ref="A9:A10"/>
    <mergeCell ref="B9:B10"/>
    <mergeCell ref="A11:A12"/>
    <mergeCell ref="B11:B12"/>
    <mergeCell ref="A17:A18"/>
    <mergeCell ref="B17:B18"/>
    <mergeCell ref="A19:A20"/>
    <mergeCell ref="B19:B20"/>
    <mergeCell ref="A21:A22"/>
    <mergeCell ref="B21:B22"/>
    <mergeCell ref="A29:A30"/>
    <mergeCell ref="B29:B30"/>
    <mergeCell ref="A31:A32"/>
    <mergeCell ref="B31:B32"/>
    <mergeCell ref="A23:A24"/>
    <mergeCell ref="B23:B24"/>
    <mergeCell ref="A25:A26"/>
    <mergeCell ref="B25:B26"/>
    <mergeCell ref="A27:A28"/>
    <mergeCell ref="B27:B28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D50" sqref="D50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Лидия Вячеславовна Львова</cp:lastModifiedBy>
  <cp:lastPrinted>2020-06-05T12:29:17Z</cp:lastPrinted>
  <dcterms:created xsi:type="dcterms:W3CDTF">2015-02-06T13:26:50Z</dcterms:created>
  <dcterms:modified xsi:type="dcterms:W3CDTF">2020-06-25T10:15:23Z</dcterms:modified>
</cp:coreProperties>
</file>