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0" yWindow="1440" windowWidth="15480" windowHeight="100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Лист1!$4:$7</definedName>
  </definedNames>
  <calcPr calcId="145621" fullCalcOnLoad="1"/>
</workbook>
</file>

<file path=xl/calcChain.xml><?xml version="1.0" encoding="utf-8"?>
<calcChain xmlns="http://schemas.openxmlformats.org/spreadsheetml/2006/main">
  <c r="D121" i="1"/>
  <c r="D114"/>
  <c r="L109"/>
  <c r="H109"/>
  <c r="D107"/>
  <c r="L105"/>
  <c r="H105"/>
  <c r="L20"/>
  <c r="H20"/>
  <c r="D20"/>
  <c r="L148"/>
  <c r="H148"/>
  <c r="D148"/>
  <c r="L131"/>
  <c r="H131"/>
  <c r="D131"/>
  <c r="L123"/>
  <c r="H123"/>
  <c r="L118"/>
  <c r="L121"/>
  <c r="H118"/>
  <c r="L114"/>
  <c r="H114"/>
  <c r="H121"/>
  <c r="O54"/>
  <c r="L82"/>
  <c r="L107"/>
  <c r="H82"/>
  <c r="H107"/>
  <c r="L143"/>
  <c r="H143"/>
  <c r="D143"/>
  <c r="L137"/>
  <c r="H137"/>
  <c r="D137"/>
  <c r="L133"/>
  <c r="H133"/>
  <c r="D133"/>
  <c r="D145"/>
  <c r="H145"/>
  <c r="L145"/>
  <c r="L78"/>
  <c r="H78"/>
  <c r="D78"/>
  <c r="L76"/>
  <c r="H76"/>
  <c r="D76"/>
  <c r="L74"/>
  <c r="H74"/>
  <c r="D74"/>
  <c r="L62"/>
  <c r="H62"/>
  <c r="D62"/>
  <c r="L59"/>
  <c r="H59"/>
  <c r="D59"/>
  <c r="L57"/>
  <c r="H57"/>
  <c r="D57"/>
  <c r="D80"/>
  <c r="H80"/>
  <c r="L80"/>
  <c r="D43"/>
  <c r="J48"/>
  <c r="J159"/>
  <c r="F48"/>
  <c r="F159"/>
  <c r="H50"/>
  <c r="L50"/>
  <c r="L55"/>
  <c r="F43"/>
  <c r="N43"/>
  <c r="I43"/>
  <c r="D158"/>
  <c r="H158"/>
  <c r="L158"/>
  <c r="L43"/>
  <c r="H43"/>
  <c r="E48"/>
  <c r="H55"/>
  <c r="I48"/>
  <c r="I159"/>
  <c r="L34"/>
  <c r="L48"/>
  <c r="L159"/>
  <c r="H34"/>
  <c r="H48"/>
  <c r="H159"/>
  <c r="D50"/>
  <c r="B25"/>
  <c r="D34"/>
  <c r="D48"/>
  <c r="N48"/>
  <c r="N159"/>
  <c r="E43"/>
  <c r="D55"/>
  <c r="D159"/>
  <c r="M43"/>
  <c r="E55"/>
  <c r="E159"/>
  <c r="M48"/>
  <c r="M159"/>
</calcChain>
</file>

<file path=xl/comments1.xml><?xml version="1.0" encoding="utf-8"?>
<comments xmlns="http://schemas.openxmlformats.org/spreadsheetml/2006/main">
  <authors>
    <author>Татьяна Николаевна Чепрасова</author>
  </authors>
  <commentList>
    <comment ref="B58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Чепрасова: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<sst xmlns="http://schemas.openxmlformats.org/spreadsheetml/2006/main" count="534" uniqueCount="419">
  <si>
    <t xml:space="preserve">Число проектов, направленных на профилактику асоциального поведения в молодежной среде, формирование культуры межэтнических и межконфессиональных отношений - 5 </t>
  </si>
  <si>
    <t>Число мероприятий по профилактике экстремизма в молодежной среде и противодействию распространению идеологии терроризма 1</t>
  </si>
  <si>
    <t>Реализованы проекты :  "Школа мигранта. Добро пожаловать в лен.область" Обучение проводлось в 5 МР, обучено 150 детей мигрантов. - Мобильное приложение для трудовых мигрантов и членов их семей.</t>
  </si>
  <si>
    <t>мероприятие выполнено 98,2</t>
  </si>
  <si>
    <t>мероприятие выполнено  97</t>
  </si>
  <si>
    <t>мероприятие выполнено 100</t>
  </si>
  <si>
    <t>мероприятие выполнено 99,7</t>
  </si>
  <si>
    <t>мероприятие выполнено 98,8</t>
  </si>
  <si>
    <t>7.1.4.</t>
  </si>
  <si>
    <t xml:space="preserve">Мероприятия, посвященные увековечиванию памяти </t>
  </si>
  <si>
    <t>№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</si>
  <si>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</si>
  <si>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</si>
  <si>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</si>
  <si>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</si>
  <si>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</si>
  <si>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</si>
  <si>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</si>
  <si>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</si>
  <si>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</si>
  <si>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</si>
  <si>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</si>
  <si>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 xml:space="preserve">2.2. 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</si>
  <si>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</si>
  <si>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2.3.</t>
  </si>
  <si>
    <t>2.3.1.</t>
  </si>
  <si>
    <t>2.3.2.</t>
  </si>
  <si>
    <t>Подпрограмма 3 «Создание условий для эффективного выполнения органами местного самоуправления своих полномочий»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</si>
  <si>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</si>
  <si>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Подпрограмма 4 «Развитие системы защиты прав потребителей в Ленинградской области»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</si>
  <si>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</si>
  <si>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</si>
  <si>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Подпрограмма 5 «Общество и власть»</t>
  </si>
  <si>
    <t>5.1.</t>
  </si>
  <si>
    <t>5.2.</t>
  </si>
  <si>
    <t>5.3.</t>
  </si>
  <si>
    <t>5.4.</t>
  </si>
  <si>
    <t>5.5.</t>
  </si>
  <si>
    <t>6.1.</t>
  </si>
  <si>
    <t>6.1.1.</t>
  </si>
  <si>
    <t>6.1.2.</t>
  </si>
  <si>
    <t>6.1.3.</t>
  </si>
  <si>
    <t>6.1.4.</t>
  </si>
  <si>
    <t>6.1.5.</t>
  </si>
  <si>
    <t>6.1.6.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</si>
  <si>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</si>
  <si>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</si>
  <si>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6.2.1.</t>
  </si>
  <si>
    <t>6.2.2.</t>
  </si>
  <si>
    <t>6.2.3.</t>
  </si>
  <si>
    <t>Финал конкурса «Доброволец Ленинградской области»</t>
  </si>
  <si>
    <t>6.3. </t>
  </si>
  <si>
    <t>Реализация комплекса мер по содействию трудовой адаптации и занятости молодежи</t>
  </si>
  <si>
    <t>6.3.1.</t>
  </si>
  <si>
    <t>6.4.</t>
  </si>
  <si>
    <t>Реализация комплекса мер по поддержке молодых семей и пропаганде семейных ценностей</t>
  </si>
  <si>
    <t>6.4.1.</t>
  </si>
  <si>
    <t>6.5. </t>
  </si>
  <si>
    <t>6.5.1.</t>
  </si>
  <si>
    <t>6.6.</t>
  </si>
  <si>
    <t>6.6.1.</t>
  </si>
  <si>
    <t>7.1. </t>
  </si>
  <si>
    <t>Реализация комплекса мер по сохранению исторической памяти</t>
  </si>
  <si>
    <t>7.1.1.</t>
  </si>
  <si>
    <t>7.1.2.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</si>
  <si>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</si>
  <si>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</si>
  <si>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</si>
  <si>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7.2.2.</t>
  </si>
  <si>
    <t>7.2.3.</t>
  </si>
  <si>
    <t>8.1. </t>
  </si>
  <si>
    <t>Реализация комплекса мер по профилактике правонарушений и рискованного поведения в молодежной среде</t>
  </si>
  <si>
    <t>8.1.1.</t>
  </si>
  <si>
    <t>8.1.2.</t>
  </si>
  <si>
    <t>Мероприятия по профилактике правонарушений в молодежной среде</t>
  </si>
  <si>
    <t>8.2.</t>
  </si>
  <si>
    <t>8.2.1.</t>
  </si>
  <si>
    <t>Реализация комплекса мер по формированию культуры межэтнических и межконфессиональных отношений в молодежной среде</t>
  </si>
  <si>
    <t>Подпрограмма 9 «Государственная поддержка социально ориентированных некоммерческих организаций»</t>
  </si>
  <si>
    <t>1.1</t>
  </si>
  <si>
    <t>1.1.1</t>
  </si>
  <si>
    <t>1.1.2</t>
  </si>
  <si>
    <t>1.1.3</t>
  </si>
  <si>
    <t>1.2</t>
  </si>
  <si>
    <t>1.3</t>
  </si>
  <si>
    <t>4.1</t>
  </si>
  <si>
    <t>9.1</t>
  </si>
  <si>
    <t>9.2</t>
  </si>
  <si>
    <t>9.3</t>
  </si>
  <si>
    <t>в том числе</t>
  </si>
  <si>
    <t xml:space="preserve">Организация и проведение спортивно-туристического слета молодежи Ленинградской области </t>
  </si>
  <si>
    <t>Проведение областных тематических слетов</t>
  </si>
  <si>
    <t xml:space="preserve">Мероприятия, посвященные памятным датам и событиям Ленинградской области </t>
  </si>
  <si>
    <t>Проведение мероприятий по гражданскому воспитанию молодежи</t>
  </si>
  <si>
    <t>Межрегиональная конференция руководителей поисковых отрядов</t>
  </si>
  <si>
    <t>Конференция "Нравственные ценности в современном мире"</t>
  </si>
  <si>
    <t>7.3.</t>
  </si>
  <si>
    <t>Реализация комплекса мер по военно-патриотическому воспитанию молодежи</t>
  </si>
  <si>
    <t>Проведение мероприятий по военно-патриотическому воспитанию молодежи</t>
  </si>
  <si>
    <t>7.3.1.</t>
  </si>
  <si>
    <t>Подпрограмма 8 «Профилактика асоциального поведения в молодежной среде»</t>
  </si>
  <si>
    <t>Реализация комплексной информационной кампании, направленной на укрепление единства российской нации</t>
  </si>
  <si>
    <t>1.2.1.</t>
  </si>
  <si>
    <t>1.2.2.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</si>
  <si>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</si>
  <si>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3.1.</t>
  </si>
  <si>
    <t>3.1.1.</t>
  </si>
  <si>
    <t xml:space="preserve">Научное и методическое обеспечение деятельности органов местного самоуправления Ленинградской области </t>
  </si>
  <si>
    <t>Организация проведения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</si>
  <si>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4.1.1.</t>
  </si>
  <si>
    <t>3.1.2.</t>
  </si>
  <si>
    <t>3.1.3.</t>
  </si>
  <si>
    <t>3.1.4.</t>
  </si>
  <si>
    <t>3.2.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</si>
  <si>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</si>
  <si>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</si>
  <si>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3.3.</t>
  </si>
  <si>
    <t>3.3.1.</t>
  </si>
  <si>
    <t>3.3.2.</t>
  </si>
  <si>
    <t>Осуществление просветительской деятельности в области законодательства о защите прав потребителей</t>
  </si>
  <si>
    <t>4.1.2.</t>
  </si>
  <si>
    <t>4.2.</t>
  </si>
  <si>
    <t xml:space="preserve">Организация бесплатной юридической помощи по вопросам защиты прав потребителей </t>
  </si>
  <si>
    <t>4.2.1.</t>
  </si>
  <si>
    <t>Субсидии на обеспечение деятельности информационно-консультационных центров для потребителей</t>
  </si>
  <si>
    <t>Повышение информационной открытости органов государственной власти Ленинградской области</t>
  </si>
  <si>
    <t>5.1.1.</t>
  </si>
  <si>
    <t>5.2.1.</t>
  </si>
  <si>
    <t>5.2.2.</t>
  </si>
  <si>
    <t>5.3.1.</t>
  </si>
  <si>
    <t>5.3.2.</t>
  </si>
  <si>
    <t>5.3.3.</t>
  </si>
  <si>
    <t>5.3.4.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</si>
  <si>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</si>
  <si>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</si>
  <si>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5.4.1.</t>
  </si>
  <si>
    <t>Исследования общественного мнения и мониторинг информационного поля</t>
  </si>
  <si>
    <t>5.5.1.</t>
  </si>
  <si>
    <t>Поддержка молодежных инициатив Ленинградской области</t>
  </si>
  <si>
    <t xml:space="preserve">Мероприятия, направленные на поддержку и развитие молодежного предпринимательства   </t>
  </si>
  <si>
    <t> 6.3.2.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</si>
  <si>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</si>
  <si>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</si>
  <si>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Мероприятия по поддержке творческой и талантливой молодежи</t>
  </si>
  <si>
    <t>Мероприятия, посвященные памятным датам военной истории России</t>
  </si>
  <si>
    <t>Межрегиональная научно-практическая конференция «Наркомания, как проблема социального здоровья молодежи. Комплексные подходы к профилактике наркозависимости в подростковой среде»</t>
  </si>
  <si>
    <t xml:space="preserve">Реализация областного проекта "Открытая сцена ЛО" </t>
  </si>
  <si>
    <t>Создание условий для развития и эффективной деятельности социально ориентированных некоммерческих  организаций в Ленинградской области</t>
  </si>
  <si>
    <t>9.1.1.</t>
  </si>
  <si>
    <t>Государственная поддержка проектов и программ социально ориентированных некоммерческих  общественных организаций</t>
  </si>
  <si>
    <t>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</si>
  <si>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9.3.1.</t>
  </si>
  <si>
    <t>Всего по подпрограмме 9</t>
  </si>
  <si>
    <t>Всего по подпрограмме 8</t>
  </si>
  <si>
    <t>Всего по подпрограмме 7</t>
  </si>
  <si>
    <t>Всего по подпрограмме 6</t>
  </si>
  <si>
    <t>Всего по подпрограмме 5</t>
  </si>
  <si>
    <t>Всего по подпрограмме 4</t>
  </si>
  <si>
    <t>Всего по подпрограмме 3</t>
  </si>
  <si>
    <t>Всего по подпрограмме 2</t>
  </si>
  <si>
    <t>Всего по подпрограмме 1</t>
  </si>
  <si>
    <t>1.2.3.</t>
  </si>
  <si>
    <t>Субсидии на реализацию социально значимых проектов в сфере книгоиздания</t>
  </si>
  <si>
    <t>Организация и проведение творческих и информационных  мероприятий для  представителей  медиа-сферы Ленинградской  области и организация участия медиа-сферы  Ленинградской области в мероприятиях</t>
  </si>
  <si>
    <t>Организация выпуска  информационно-справочной и методической полиграфической продукции для средств  массовой информации  Ленинградской области</t>
  </si>
  <si>
    <t>Организационная поддержка деятельности консультативных советов, созданных при  Губернаторе Ленинградской области</t>
  </si>
  <si>
    <t>Организация  научных, аналитических и социологических  исследований</t>
  </si>
  <si>
    <t>9.2.1.</t>
  </si>
  <si>
    <t>9.2.2.</t>
  </si>
  <si>
    <t>9.2.3.</t>
  </si>
  <si>
    <t>Иные межбюджетные трансферты на оказание финансовой помощи  советам ветеранов  войны, труда, Вооруженных  Сил,  правоохранительных органов, жителей блокадного Ленинграда и  бывших малолетних узников фашистских лагерей</t>
  </si>
  <si>
    <t>9.2.4.</t>
  </si>
  <si>
    <t>Субсидии  социально  ориентированным некоммерческим организациям в сфере  развития гражданского общества</t>
  </si>
  <si>
    <t>Организация постоянного мониторинга и анализа деятельности социально ориентированных  некоммерческих организаций</t>
  </si>
  <si>
    <t>Содействие развитию сферы межнациональных и межконфессиональных отношений</t>
  </si>
  <si>
    <t>Создание и сопровождение системы мониторинга состояния межнациональных отношений и раннего предупреждения межнациональных конфликтов</t>
  </si>
  <si>
    <t>1.1.4</t>
  </si>
  <si>
    <t>Создание условий для развития взаимодействия представителей  различных конфессий и национальностей</t>
  </si>
  <si>
    <t>Содействие проведению торжественных мероприятий, приуроченных к памятным и праздничным датам в истории народов России</t>
  </si>
  <si>
    <t>2.1.1</t>
  </si>
  <si>
    <t>Обеспечение реализации комплексных программ (проектов) по сохранению этнической самобытности коренных малочисленных народов Ленинградской области</t>
  </si>
  <si>
    <t>2.1.2</t>
  </si>
  <si>
    <t>Этнокультурное развитие народов, проживающих на территории Ленинградской области</t>
  </si>
  <si>
    <t>2.1.3</t>
  </si>
  <si>
    <t>2.2.1</t>
  </si>
  <si>
    <t>Обеспечение организационной поддержки национально-культурных некоммерческих организаций коренных малочисленных народов, проживающих на территории Ленинградской области</t>
  </si>
  <si>
    <t>2.2.2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</si>
  <si>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</si>
  <si>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Обеспечение  функционирования действующих и создание  новых  официальных  интернет-ресурсов и сервисов в сети «Интернет»</t>
  </si>
  <si>
    <t>Организация мероприятий  в сфере  социальной рекламы</t>
  </si>
  <si>
    <t>Участие в межрегиональных мероприятиях, Всероссийских мероприятиях, международных мероприятиях, мероприятиях проводимых Федеральным агентством по делам молодежи</t>
  </si>
  <si>
    <t>Межрегиональный молодежный образовательный форум «Ладога»</t>
  </si>
  <si>
    <t>Мероприятия, направленные на формирование российской идентичности, единства российской нации, содействие межкультурному и межконфессиональному диалогу</t>
  </si>
  <si>
    <t>Реализация мероприятий государственной программы Российской Федерации  "Реализация государственной национальной политики"</t>
  </si>
  <si>
    <t>1.3.1</t>
  </si>
  <si>
    <t>Реализация мероприятий, направленных на социально-культурную адаптацию мигрантов в Ленинградской области</t>
  </si>
  <si>
    <t>Организация создания и реализации социальной рекламы и социально значимых проектов</t>
  </si>
  <si>
    <t>5.3.5.</t>
  </si>
  <si>
    <t>Организация и проведение конкурса на соискание премий Правительства Ленинградской области в сфере журналистики</t>
  </si>
  <si>
    <t>5.6</t>
  </si>
  <si>
    <t>Мониторинг размещения рекламных конструкций на территории Ленинградской области</t>
  </si>
  <si>
    <t>5.6.1.</t>
  </si>
  <si>
    <t>6.</t>
  </si>
  <si>
    <t>Подпрограмма 6 «Молодежь Ленинградской области»</t>
  </si>
  <si>
    <t>Подпрограмма 7 «Патриотическое воспитание граждан Ленинградской области»</t>
  </si>
  <si>
    <t>9.1.2.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</si>
  <si>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</si>
  <si>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 xml:space="preserve">Издание информационно-справочной, методической литературы по вопросам поддержки и развития деятельности социально ориентированных некоммерческих организаций </t>
  </si>
  <si>
    <t xml:space="preserve">Организация методических, информационных, обучающих и иных общественных мероприятий с представителями социально ориентированных некоммерческих организаций </t>
  </si>
  <si>
    <t>9.2.5.</t>
  </si>
  <si>
    <t>Субсидии социально ориентированным некоммерческим организациям в виде грантов Губернатора Ленинградской области на реализацию проектов</t>
  </si>
  <si>
    <t>3.1.5.</t>
  </si>
  <si>
    <t>Субсидии в целях финансового обеспечения затрат в связи с производством продукции электронными средствами массовой информации</t>
  </si>
  <si>
    <t>Субсидии в целях финансового обеспечения затрат в связи с производством периодических печатных изданий</t>
  </si>
  <si>
    <t>9.1.3</t>
  </si>
  <si>
    <t>Субсидии социально ориентированным некоммерческим организациям в сфере социальной поддержки ветеранов</t>
  </si>
  <si>
    <t>Субсидии социально ориентированным некоммерческим организациям в сфере социальной поддержки детей</t>
  </si>
  <si>
    <t xml:space="preserve">Форум активистов Российского движения школьников Ленинградской области </t>
  </si>
  <si>
    <t>Реализация проекта "Информпаток"</t>
  </si>
  <si>
    <t xml:space="preserve">Проведение семинара для представителей добровольческих (волонтерских) движений, работающих с молодежью </t>
  </si>
  <si>
    <t>Реализация проекта "Молодежный проектный центр"</t>
  </si>
  <si>
    <t>Реализация проекта "Губернаторский молодежный трудовой отряд", в том числе Фестиваль ГМТО и Спортивного слета ГМТО</t>
  </si>
  <si>
    <t>Реализация проекта "Клуб молодой семьи Ленинградской области"</t>
  </si>
  <si>
    <t>Субсидии бюджетам поселений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</si>
  <si>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Сведения о достигнутых результатах</t>
  </si>
  <si>
    <t>1 мероприятие</t>
  </si>
  <si>
    <t>Объем финансового обеспечения государственной программы в 2019 году (тыс. руб.)</t>
  </si>
  <si>
    <t xml:space="preserve">Наименование основного мероприятия, мероприятия основного мероприятия, мероприятия </t>
  </si>
  <si>
    <t xml:space="preserve">Проведено 3 обучающих Семинара, в которых приняли участие 75 человек </t>
  </si>
  <si>
    <t>«Развитие международных, внешнеэкономических и межрегиональных связей Ленинградской области».</t>
  </si>
  <si>
    <t>Мероприятия по продвижению русской культуры за рубежом и взаимодействию с организациями соотечественников за рубежом</t>
  </si>
  <si>
    <t>Участие соотечественников в образовательном форуме «Ладога»</t>
  </si>
  <si>
    <t xml:space="preserve">Участие соотечественников в Ленинградском молодежном форуме имени Александра Невского </t>
  </si>
  <si>
    <t>10.2.1.</t>
  </si>
  <si>
    <t>10.2.2.</t>
  </si>
  <si>
    <t>10.1</t>
  </si>
  <si>
    <t>10.2.3.</t>
  </si>
  <si>
    <t>Участие соотечественников в мероприятиях, посвященных памятным датам в Ленинградской области</t>
  </si>
  <si>
    <t>10.2.5.</t>
  </si>
  <si>
    <t>Взаимодействие с русскоязычной прессой и организациями соотечественников за рубежом</t>
  </si>
  <si>
    <t>10.2.6.</t>
  </si>
  <si>
    <t>Организация и проведение курсов повышения квалификации и переподготовки педагогов и специалистов в области образования из числа</t>
  </si>
  <si>
    <t>10.2.7.</t>
  </si>
  <si>
    <t>Участие детей соотечественников в изучении различных учебных предметов в образовательных предметных сессиях для одаренных детей, а также в предметных сессиях по изучению русского языка в летний период</t>
  </si>
  <si>
    <t>10.2.8.</t>
  </si>
  <si>
    <t>Подготовка и проведение конференций, видеоконференций по проблемам обучения и воспитания для педагогов русских школ в Эстонии и родителей из числа соотечественников, проживающих за рубежом</t>
  </si>
  <si>
    <t>10.2.4.</t>
  </si>
  <si>
    <t>Всего по подпрограмме 10</t>
  </si>
  <si>
    <t xml:space="preserve">Всего по государственной программе </t>
  </si>
  <si>
    <t>3.3.3.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</si>
  <si>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</si>
  <si>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5.3.6.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</si>
  <si>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</si>
  <si>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5.3.7.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</si>
  <si>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</si>
  <si>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5.3.8.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</si>
  <si>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</si>
  <si>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5.3.9.</t>
  </si>
  <si>
    <t>Гранты в форме субсидий средствам массовой информации Ленинградской области на реализацию медиапроектов</t>
  </si>
  <si>
    <t>Проведено 3 мероприятия</t>
  </si>
  <si>
    <t>7.1.3.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</si>
  <si>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</si>
  <si>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Местный        бюджет</t>
  </si>
  <si>
    <t>Проведены конкурсные отборы</t>
  </si>
  <si>
    <t>Проведен конкурс грантов Губернатора Ленинградской области</t>
  </si>
  <si>
    <t>6.3.3.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</si>
  <si>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 движения содействиютрудовой адаптациии занятости молодежи</t>
  </si>
  <si>
    <t>10.2.</t>
  </si>
  <si>
    <t xml:space="preserve">Взаимодействие с соотечественниками, проживающими за рубежом
</t>
  </si>
  <si>
    <r>
      <rPr>
        <b/>
        <i/>
        <sz val="12"/>
        <color indexed="8"/>
        <rFont val="Times New Roman"/>
        <family val="1"/>
        <charset val="204"/>
      </rPr>
      <t>Подпрограмма 10 "Развитие международных и межрегиональных связей Ленинградской области"</t>
    </r>
    <r>
      <rPr>
        <b/>
        <i/>
        <sz val="8"/>
        <color indexed="8"/>
        <rFont val="Times New Roman"/>
        <family val="1"/>
        <charset val="204"/>
      </rPr>
      <t xml:space="preserve">
</t>
    </r>
  </si>
  <si>
    <t>Организация и проведение молодежных форумов и молодежных  мероприятий</t>
  </si>
  <si>
    <t xml:space="preserve"> </t>
  </si>
  <si>
    <t>Проведено 1 мероприяти,  численность участников  составила 100 чел. Выпущено 1 издание  тиражом 200 экз.</t>
  </si>
  <si>
    <t>5.3.10.</t>
  </si>
  <si>
    <t>Единовременная денежная выплата лицам, удостоенным почетного звания Ленинградской области "Почетный работник средств массовой информации Ленинградской области"</t>
  </si>
  <si>
    <t>5.3.11.</t>
  </si>
  <si>
    <t>Изготовление нагрудного знака и удостоверения к почетному званию Ленинградской области "Почетный работник средств массовой информации Ленинградской области"</t>
  </si>
  <si>
    <t>Поддержано 10 проектов</t>
  </si>
  <si>
    <t>6.1.7.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</si>
  <si>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</si>
  <si>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6.6.4.</t>
  </si>
  <si>
    <t>Поддержано 5 проектов</t>
  </si>
  <si>
    <t>8.1.4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</si>
  <si>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</si>
  <si>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10.3.</t>
  </si>
  <si>
    <t xml:space="preserve">государственный контракт, иполненен 100%, проведено 1 исследование, в рамках которого - опрос 5427 респондентов; экспертный опрос 25 экспертов в 57 муниципальных образованиях </t>
  </si>
  <si>
    <r>
      <t>заключен государственный ко</t>
    </r>
    <r>
      <rPr>
        <sz val="7"/>
        <rFont val="Times New Roman"/>
        <family val="1"/>
        <charset val="204"/>
      </rPr>
      <t xml:space="preserve">нтракт, на сайтах  размещено 63 поста, участников сайтов 1392 человек, охват аудитории 173098 человек  </t>
    </r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</si>
  <si>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ОМС по вопросам местного значения и реализации переданных отдельных государственных полномочий</t>
  </si>
  <si>
    <t>Участие в обеспечении дополнительного профессионального образования лиц, замещающих муниципальные должности и должности муниципальной службы в ОМС МО Ленинградской области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</si>
  <si>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ЛО, популяризация их культурно-исторических традиций</t>
  </si>
  <si>
    <t>«Сохранение выявленного объекта культурного наследия с приспособлением под современное использование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</si>
  <si>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2019 года
Ответственный исполнитель: Комитет по местному самоуправлению, межнациональным и межконфессиональным отношениям Ленинградской области
</t>
  </si>
  <si>
    <t>Оценка выполнения</t>
  </si>
  <si>
    <t>Адаптация информационно-аналитической системы управления проектами инициативного бюджетирования</t>
  </si>
  <si>
    <t>3.3.4.</t>
  </si>
  <si>
    <t>Премирование победителей областного конкурса "Лучший староста Ленинградской области"</t>
  </si>
  <si>
    <t xml:space="preserve">Субсидии получили 190 муниципальных образований, выполнено 246 проектов (из 248 планируемых) </t>
  </si>
  <si>
    <t>Премирован 51 староста Ленинградской области</t>
  </si>
  <si>
    <t>Субсидии бюджетам поселений на реализацию областного закона                  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</si>
  <si>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Издан Сборник "Местное самоуправление 2018", тираж 500 экз., альманах "Меридиан"  1998 экз. </t>
  </si>
  <si>
    <t>обучено 11 групп  в рамках повышения квалификации 220 муниципальных служащих; 2 группы по профессиональной переподготовке 19 муниципальных служащих</t>
  </si>
  <si>
    <t xml:space="preserve">Проведена II межрегиональная конференция «Развитие форм участия населения в осуществлении местного самоуправления в СЗФО и 4 Семинара, в которых приняли участие более 300 человек </t>
  </si>
  <si>
    <t xml:space="preserve">Количество посещений портала www.lenobl.ru - 806 тыс. </t>
  </si>
  <si>
    <t>Заключено 10 контрактов, Создана и распространена социальная реклама по 16 темам; изготовлено 10 видеороликов по социально значимым темам</t>
  </si>
  <si>
    <t>Реализовано10 социально значимых проектов в сфере книгоиздания</t>
  </si>
  <si>
    <t>Проведено 9 мероприятий</t>
  </si>
  <si>
    <t>Изготовлено 150 экз. полиграфической продукции</t>
  </si>
  <si>
    <t>Проведен конкурс на соискание премий Правительства Ленинградской области в сфере журналистики. Премии выплачены всем лауреатам.</t>
  </si>
  <si>
    <t>Подготовлено и осуществлено транслирование 14901 информационных материалов</t>
  </si>
  <si>
    <t>Опубликовано 6931 информационных материалов</t>
  </si>
  <si>
    <t>Подготовлено и транслировано в том числе и в «прямом эфире» на телеканале «ЛенТВ24» 2559 информационных материалов</t>
  </si>
  <si>
    <t>Опубликовано 386 информационных материалов</t>
  </si>
  <si>
    <t>Опубликовано 3571 информационный материал</t>
  </si>
  <si>
    <t>Опубликовано 24238 информационных материалов</t>
  </si>
  <si>
    <t>Осуществлено 3 выплаты</t>
  </si>
  <si>
    <t>Изготовлено 6 комплектов нагрудных знаков</t>
  </si>
  <si>
    <t xml:space="preserve"> Изготовлена полиграфическая и сувенирная продукция для участников Консультативного совета при Губернаторе Ленинградской области по делам ветеранов</t>
  </si>
  <si>
    <t>Проведено 8 социологических исследований</t>
  </si>
  <si>
    <t>60 слушателей прошли обучение 
по программам повышения квалификации для работников и добровольцев (волонтеров) СО НКО</t>
  </si>
  <si>
    <t>Организован и проведен IV Гражданский форум Ленинградской области</t>
  </si>
  <si>
    <t>Организованы и проведены 
25 мероприятий с участием ветеранов Ленинградской области</t>
  </si>
  <si>
    <t>Заключены 18 Соглашений с муниципальными районами/городским округом Ленинградской области о предоставлении иных межбюджетных трансфертов</t>
  </si>
  <si>
    <t>Подготовлен отчет по результатам проведенного опроса представителей СО НКО, подготовлена аналитическая справка
по результатам социологического исследования</t>
  </si>
  <si>
    <t>Число молодежи, участвующей в Федеральной форумной кампании - 132 чел. /Количество молодежных форумов и молодежных мероприятий - 6 ед.</t>
  </si>
  <si>
    <t>мероприятие выполнено</t>
  </si>
  <si>
    <t>Обеспечено 484 человек - участников мероприятий , в т.ч. 132 участников федеральный форумной кампании</t>
  </si>
  <si>
    <t>Проведено 2 мероприятия</t>
  </si>
  <si>
    <t>Проведено 1 мероприятие</t>
  </si>
  <si>
    <t>Количество молодежных форумов и молодежных мероприятий - 4</t>
  </si>
  <si>
    <t xml:space="preserve"> проведено 3 мероприятия</t>
  </si>
  <si>
    <t>Обеспечено участие 500 человек</t>
  </si>
  <si>
    <t>Количество молодежных форумов и молодежных мероприятий</t>
  </si>
  <si>
    <t xml:space="preserve"> Проведено 2 мероприятия</t>
  </si>
  <si>
    <t>Проведено 22 мероприятия</t>
  </si>
  <si>
    <t>Количество молодежных мероприятий и Количество человек- лауреатов Премии Губернатора</t>
  </si>
  <si>
    <t>Количество человек- лауреатов Премии Губернатора 21 человек</t>
  </si>
  <si>
    <t>Проведено 4 мероприятия</t>
  </si>
  <si>
    <t>Количество вновь созданных и реконструированных объектов молодежной политики регионального и местного значения</t>
  </si>
  <si>
    <t>строительная готовность 40%</t>
  </si>
  <si>
    <t xml:space="preserve">Проведено 3 обучающих Семинара, в которых приняли участие 75 человек, разработано и издано 3000 памяток </t>
  </si>
  <si>
    <t>разработано и издано 3000 памяток</t>
  </si>
  <si>
    <t xml:space="preserve">субсидии предоставлены 17 муниципальным образованиям, проведено 3849 конс., подготовлено 1161 исков и претензионных писем </t>
  </si>
  <si>
    <t xml:space="preserve">Проведено 1 мероприятие </t>
  </si>
  <si>
    <t xml:space="preserve">Количество патриотических мероприятий
</t>
  </si>
  <si>
    <t>Количество патриотических мероприятий/ Число допризывной молодежи, участвующей в мероприятиях</t>
  </si>
  <si>
    <t>7.3.2.</t>
  </si>
  <si>
    <t xml:space="preserve">Реализовано 26 мероприятий </t>
  </si>
  <si>
    <t>Выполнено</t>
  </si>
  <si>
    <t>Доля несовершеннолетних, снятых с учета в течение первого года постановки на учет по итогам реабилитации, от общего числа несовершеннолетних, стоящих на учете - 55%/ Число участников мероприятий по профилактике правонарушений и рискованного поведения в молодежной среде  - 660 человек</t>
  </si>
  <si>
    <t>Проведено 10 мероприятий</t>
  </si>
  <si>
    <t>Количество участников 660 человек</t>
  </si>
  <si>
    <t xml:space="preserve">Выполнено </t>
  </si>
  <si>
    <t>8.1.5</t>
  </si>
  <si>
    <t>Оснащение учреждений для организации и проведении мероприятий по профилактике правонарушений и рискового поведения в молодежной среде</t>
  </si>
  <si>
    <t>8.1.3.</t>
  </si>
  <si>
    <t>9 мероприятий</t>
  </si>
  <si>
    <t>проведены курсы повышения квалификации (обучено 26 человек) и переподготовки (обучено 15 человек)</t>
  </si>
  <si>
    <t>Мероприятия выполнены</t>
  </si>
  <si>
    <t>Мероприятие выполнено</t>
  </si>
  <si>
    <t xml:space="preserve">2 мероприятия </t>
  </si>
  <si>
    <t>количество участников – 15 человек</t>
  </si>
  <si>
    <t>мероприятие не выполнено</t>
  </si>
  <si>
    <t>мероприятие не выполнено по причине длительного срока устранения проектной организацией замечаний и получения положительного заключения экспертизы, заключить ГК в 2019 году не представлялось возможным</t>
  </si>
  <si>
    <t>25 мероприятий</t>
  </si>
  <si>
    <t>Проведено 22 мероприятия, реализовано 11 проектов. Общее количество участников -  22750 чел. , выпущено 8 полиграфических изданий, общим тиражом 7750 экз.</t>
  </si>
  <si>
    <t>Организовано  и проведено 22  мероприятия: конференция "Духовные традиции Ленинградской области",   "Рождественские образовательные Тихвинские чтения",  Традиционный праздник Масленица, 2 Заседания Совета по межнациональным отношениям при Губернаторе  Ленингрдской области , Сабантуй 2019,  Дни семьи, любви и верности, День Святой Троицы, Детский мобильный театр  и др. Общее количество участников  22750 чел.</t>
  </si>
  <si>
    <t xml:space="preserve"> Реализовано 11 проектов Оказаны услуги по изданию сборника "Итоги реализации госнацполитики, тиражом 300 экз, книги П.И. Якубенкова (книга III), 300 экз, книги -  «Хранят селенья имена героев»,  «Святой Преподобный Александр Свирский: подвижничество сквозь столетия» 500 экз, «Мусульмане на приневских берегах» 300 экз, Сборник статей по материалам научно-практических конференций,  книга посвященная святому Арсению Коневскому 2000 экз.. Общий тираж составил 7750 экз. В СМИ размещено 45 материалов по культуре и религии, 4 информационно- аналитические программы, 12 информационных сюжетов.</t>
  </si>
  <si>
    <t xml:space="preserve"> Проведен мониторинг и анализ состояния сферы межнациональных и межконфессиональных отношений в Ленинградской области. Охват участников составил 4000 чел.</t>
  </si>
  <si>
    <t>Проведено 8  мероприятий, общее количество участников 4250 чел. Реализовано 4 проекта</t>
  </si>
  <si>
    <t xml:space="preserve">Проведено 4 мерпорятия: "Светлое Христово Воскресенье",  III Всероссийский зимний фестиваль дворового спорта «Русская зима» (хоккей в валенках), "Свирские новомученики", проекты, отобранные по итогам конкурса 2018 г. общее количество участников 1700 чел. Реализован 1 проект </t>
  </si>
  <si>
    <t>Проведено 4  мероприятия: День народного единства, "Слава русскому оружию", Мероприятия, посвященные  памяти Александра Невского, "День единения славян", реализованы проекты, отобранные по итогам конкурса 2018 г.  Общее количество участников - 2550 чел.</t>
  </si>
  <si>
    <t>Реализвано 2 проекта . Количество участников 150 чел.</t>
  </si>
  <si>
    <t>Проведено 30 мероприятий, реализовано 16 проектов. Общее количество участников -  27150 чел. , выпущено 11 полиграфических изданий, общим тиражом 7750 экз.</t>
  </si>
  <si>
    <t>Проведено 7 мероприятий, реализовано 5 проектов , общая численность участников  составила 3716 чел.</t>
  </si>
  <si>
    <t>Реализовано 5 проектов, проведено 1 мероприятие  в том числе, курсы языков КМН, Фестиваль КМН в г.Кириши и др., общая численность участников  составила 2600 чел.</t>
  </si>
  <si>
    <t>Проведено 6 мероприятий :  праздники коренных народов -Яблочный Спас, Шуваловская ярмарка,  Дент вепсской деревни Ладва, Озерской обшины,и др, 2 проект  - Школа ремесел "Глинянная сказка", Возрождение народных ремесел. Общая численность участников  - 1116 чел</t>
  </si>
  <si>
    <t>Проведено 12 мероприятий, общая численность участников составила  7665 чел.</t>
  </si>
  <si>
    <t>Организовано и проведено 12  национальных празднико коренных малочисленных народов: "Древо жизни",  Вепсский родник, Троицкая ярмарка, Сырный день, День коренных народов, Энарне Ма, Юханус, Троицкая ярмарка, Праздник ижорской культуры и др. Участие в выставке "Сокровища Севера" , г.Москва и Пермском национальном форуме.  Общее количество участников 7665 чел</t>
  </si>
  <si>
    <t>Проведена межрегиональная конференция коренных малочисленных народов РФ, количество участников 100 чел. Выпуск 7 изданий книг, посвященных истории, культуре и традициям  КМН Ленинградской обл., тираж 6700 экз. Издано 2 номера этноконфессионального альманаха "Ладья" общим тиражом 2000 экз</t>
  </si>
  <si>
    <t xml:space="preserve">Проведено 1 мероприятие VI этнокультурный фестиваль Ленинградской области "Россия -созвучие культур", участие приняли 13500 чел. </t>
  </si>
  <si>
    <t>Проведено 21 мероприятие, реализовано 11 проектов. общая численность составила 24881 чел. Выпущено 8 изданий тиражом 8600 экз.</t>
  </si>
  <si>
    <r>
      <t xml:space="preserve">В мероприятиях приняли участие более </t>
    </r>
    <r>
      <rPr>
        <sz val="7"/>
        <rFont val="Times New Roman"/>
        <family val="1"/>
        <charset val="204"/>
      </rPr>
      <t>5991 ч</t>
    </r>
    <r>
      <rPr>
        <sz val="7"/>
        <color indexed="8"/>
        <rFont val="Times New Roman"/>
        <family val="1"/>
        <charset val="204"/>
      </rPr>
      <t xml:space="preserve">ел., проведено 4 Семинара , 1 конференция, 1 исследование, обучено суммарно 13 групп муниципальных служащих (239 человек), издано 2498 экз. полигр. продукции   </t>
    </r>
  </si>
  <si>
    <t>Фактическое финансированиегосударственной  программы   на 01.01.2020 (тыс. руб.)</t>
  </si>
  <si>
    <t xml:space="preserve">Выполнено  на 01.01.2020 года, тыс. руб.                                                          </t>
  </si>
  <si>
    <r>
      <t>Субсидии получили 162 муниципальных образования, реализовано 346 проектов</t>
    </r>
    <r>
      <rPr>
        <sz val="7"/>
        <color indexed="10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(из 351 планируемых)</t>
    </r>
  </si>
  <si>
    <t>За 4  квартала проведено 159 мероприятий, остальные реализованы без привлечения средств областного бюджета</t>
  </si>
  <si>
    <t xml:space="preserve">Гранты предоставлены 7 муниципальным районам. Мероприятие реализовано в полном объеме  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</si>
  <si>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</si>
  <si>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Гранты за наибольшую динамику в итоговом распределении по результатам комплексной оценки эффективности деятельности органов местного самоуправления муниципальных районов и городского округа Ленинградской области</t>
  </si>
  <si>
    <t>3.2.1.</t>
  </si>
  <si>
    <t>3.2.2.</t>
  </si>
  <si>
    <t>Предоставлено 5 грантов</t>
  </si>
  <si>
    <t>Предоставлено 2 гранта</t>
  </si>
  <si>
    <t>Мероприятие выполнено. Сумма неизрасходованных денежных средств составила 3026,89 тыс. руб. в связи с экономией, сложившейся по результатам проведения конкурентных процедур</t>
  </si>
  <si>
    <t>Мероприятие выполнено. Сумма неизрасходованных денежных средств составила 121,55 тыс. руб.</t>
  </si>
  <si>
    <t>Мероприятие выполнено. Сумма неизрасходованных денежных средств составила 73,58 тыс. руб. в связи с экономией, сложившейся по результатам проведения конкурентных процедур</t>
  </si>
  <si>
    <t>Мероприятие выполнено. Сумма неизрасходованных денежных средств составила 0,5 тыс. руб. в связи с экономией, сложившейся по результатам проведения конкурентных процедур</t>
  </si>
  <si>
    <t>Мероприятие выполненко. Сумма неизрасходованных денежных средств составила 1248,54 тыс. руб. - неиспользованные остатки субсидий, подлежащие возврату в доход бюджета</t>
  </si>
  <si>
    <t>Мероприятие выполненко. Сумма неизрасходованных денежных средств составила 2578,59 тыс. руб. -  неиспользованные остатки субсидий, подлежащие возврату в доход бюджета</t>
  </si>
  <si>
    <t xml:space="preserve">Мероприятие выполнено. Сумма неизрасходованных денежных средств составила 82,62 тыс. руб. </t>
  </si>
  <si>
    <t>Мероприятие выполненко. Сумма неизрасходованных денежных средств составила 55,51 тыс. руб. -  неиспользованные остатки субсидий, подлежащие возврату в доход бюджета</t>
  </si>
  <si>
    <t>Мероприятие выполненко. Сумма неизрасходованных денежных средств составила 120,62 тыс. руб. -  неиспользованные остатки субсидий, подлежащие возврату в доход бюджета</t>
  </si>
  <si>
    <t>Мероприятие выполнено. Сумма неизрасходованных денежных средств составила 3082,00 тыс. руб. в связи с экономией, сложившейся по результатам проведения конкурентных процедур</t>
  </si>
  <si>
    <t xml:space="preserve">Мероприятие выполнено. Сумма неизрасходованных денежных средств составила 30,25 тыс. руб. в связи с экономией, по результатам конкурсов </t>
  </si>
  <si>
    <t>Количество проектов по поддержке деятельности молодежных общественных организаций, объединений, инициатив и развитию добровольческого (волонтерского) движения - 10/ Количество вновь созданных и реконструированных объектов молодежной политики - 10</t>
  </si>
  <si>
    <t>Реализовано 10 проектов и проведено 5 семинаров</t>
  </si>
  <si>
    <t>Поддержано 10 коворинг- центров</t>
  </si>
  <si>
    <t>Реализован 1 проект</t>
  </si>
  <si>
    <t>Мероприятие выполнено.Сумма неизрасходованных денежных средств составила 22,97 тыс. руб. в связи с экономией, сложившейся по результатам проведения конкурентной процедуры. Количество представителей НКО, прошедших переподготовку обусловлено потребностями НКО</t>
  </si>
  <si>
    <t xml:space="preserve">Исполнение составило 0,00 рублей. </t>
  </si>
  <si>
    <t xml:space="preserve">Мероприятие выполнено. </t>
  </si>
  <si>
    <t>Мероприятие выполненко. Сумма неизрасходованных денежных средств составила 980,49 тыс. руб. -  неиспользованные остатки грантов, подлежащие возврату в доход бюджета</t>
  </si>
  <si>
    <t>Мероприятие выполнено. Сумма неизрасходованных денежных средств составила 67,0 тыс. руб. в связи с экономией, образовавшейся по результатам проведения конкурентных процедур</t>
  </si>
  <si>
    <t>Премии Губернатора Ленинградской области для поддержки талантливой молодежи</t>
  </si>
  <si>
    <t>6.7</t>
  </si>
  <si>
    <t>Проектирование, строительство и реконструкция объектов</t>
  </si>
  <si>
    <t>6.7.1</t>
  </si>
  <si>
    <t>Завершение строительства  второй очереди  ГБУ ЛО "Центр досуговых, оздоровительных  и учебных программ "Молодёжный"(здание культурно-спортивного центра, пожарные резервуары,здание пожарной насосной станции по адресу :Всеволожский район, дер.Кошкино, д.№1</t>
  </si>
  <si>
    <t>Количество молодежных форумов и молодежных мероприятий-  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</si>
</sst>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/>
    <xf numFmtId="49" fontId="6" fillId="0" borderId="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2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6" xfId="0" applyBorder="1"/>
    <xf numFmtId="2" fontId="1" fillId="0" borderId="1" xfId="0" applyNumberFormat="1" applyFont="1" applyBorder="1" applyAlignment="1">
      <alignment horizontal="center" vertical="top"/>
    </xf>
    <xf numFmtId="2" fontId="0" fillId="0" borderId="7" xfId="0" applyNumberFormat="1" applyBorder="1"/>
    <xf numFmtId="0" fontId="6" fillId="0" borderId="1" xfId="0" applyFont="1" applyBorder="1" applyAlignment="1">
      <alignment horizontal="center" vertical="center" wrapText="1"/>
    </xf>
    <xf numFmtId="2" fontId="0" fillId="0" borderId="5" xfId="0" applyNumberFormat="1" applyBorder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5" fillId="0" borderId="6" xfId="0" applyFont="1" applyBorder="1"/>
    <xf numFmtId="0" fontId="25" fillId="0" borderId="1" xfId="0" applyFont="1" applyBorder="1"/>
    <xf numFmtId="2" fontId="2" fillId="0" borderId="5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10" xfId="0" applyNumberFormat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/>
    <xf numFmtId="2" fontId="0" fillId="0" borderId="11" xfId="0" applyNumberFormat="1" applyBorder="1"/>
    <xf numFmtId="0" fontId="6" fillId="0" borderId="4" xfId="0" applyFont="1" applyBorder="1" applyAlignment="1">
      <alignment horizontal="center" vertical="center" wrapText="1"/>
    </xf>
    <xf numFmtId="0" fontId="0" fillId="0" borderId="5" xfId="0" applyBorder="1"/>
    <xf numFmtId="2" fontId="0" fillId="0" borderId="12" xfId="0" applyNumberForma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top" wrapText="1"/>
    </xf>
    <xf numFmtId="49" fontId="19" fillId="2" borderId="7" xfId="0" applyNumberFormat="1" applyFont="1" applyFill="1" applyBorder="1" applyAlignment="1">
      <alignment horizontal="center" vertical="top"/>
    </xf>
    <xf numFmtId="49" fontId="19" fillId="2" borderId="11" xfId="0" applyNumberFormat="1" applyFont="1" applyFill="1" applyBorder="1" applyAlignment="1">
      <alignment horizontal="center" vertical="top"/>
    </xf>
    <xf numFmtId="49" fontId="19" fillId="2" borderId="6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_cheprasova/AppData/Local/Microsoft/Windows/Temporary%20Internet%20Files/Content.Outlook/287IPZ16/&#1054;&#1090;&#1095;&#1077;&#1090;%20&#1087;&#1086;%20&#1043;&#1055;%20&#1079;&#1072;%201%20&#1082;&#1074;&#1072;&#1088;&#1090;&#1072;&#1083;%202018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B26" t="str">
            <v xml:space="preserve">Реализация мероприятий федеральной целевой программы "Укрепление единства российской нации и этнокультурное развитие народов России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1"/>
  <sheetViews>
    <sheetView tabSelected="1" topLeftCell="A153" zoomScale="80" zoomScaleNormal="80" zoomScalePageLayoutView="70" workbookViewId="0">
      <selection activeCell="Q159" sqref="A157:Q159"/>
    </sheetView>
  </sheetViews>
  <sheetFormatPr defaultRowHeight="15"/>
  <cols>
    <col min="1" max="1" width="8" style="7" customWidth="1"/>
    <col min="2" max="2" width="27.42578125" customWidth="1"/>
    <col min="3" max="3" width="8" customWidth="1"/>
    <col min="4" max="4" width="11.85546875" customWidth="1"/>
    <col min="5" max="5" width="9" customWidth="1"/>
    <col min="6" max="6" width="8.28515625" customWidth="1"/>
    <col min="7" max="7" width="7.7109375" customWidth="1"/>
    <col min="8" max="8" width="9.7109375" customWidth="1"/>
    <col min="9" max="9" width="8.28515625" customWidth="1"/>
    <col min="10" max="10" width="7.28515625" customWidth="1"/>
    <col min="11" max="11" width="8" customWidth="1"/>
    <col min="12" max="12" width="10" customWidth="1"/>
    <col min="13" max="13" width="11.42578125" customWidth="1"/>
    <col min="14" max="14" width="8.5703125" customWidth="1"/>
    <col min="15" max="15" width="25" customWidth="1"/>
    <col min="16" max="16" width="20.85546875" customWidth="1"/>
  </cols>
  <sheetData>
    <row r="2" spans="1:16" ht="94.5" customHeight="1">
      <c r="B2" s="241" t="s">
        <v>291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4" spans="1:16" s="6" customFormat="1" ht="33" customHeight="1">
      <c r="A4" s="235" t="s">
        <v>10</v>
      </c>
      <c r="B4" s="243" t="s">
        <v>227</v>
      </c>
      <c r="C4" s="230" t="s">
        <v>226</v>
      </c>
      <c r="D4" s="231"/>
      <c r="E4" s="231"/>
      <c r="F4" s="232"/>
      <c r="G4" s="242" t="s">
        <v>382</v>
      </c>
      <c r="H4" s="242"/>
      <c r="I4" s="242"/>
      <c r="J4" s="242"/>
      <c r="K4" s="242" t="s">
        <v>383</v>
      </c>
      <c r="L4" s="242"/>
      <c r="M4" s="242"/>
      <c r="N4" s="230"/>
      <c r="O4" s="238" t="s">
        <v>224</v>
      </c>
      <c r="P4" s="238" t="s">
        <v>292</v>
      </c>
    </row>
    <row r="5" spans="1:16" s="6" customFormat="1" ht="18" customHeight="1">
      <c r="A5" s="236"/>
      <c r="B5" s="244"/>
      <c r="C5" s="230" t="s">
        <v>89</v>
      </c>
      <c r="D5" s="231"/>
      <c r="E5" s="231"/>
      <c r="F5" s="232"/>
      <c r="G5" s="230" t="s">
        <v>89</v>
      </c>
      <c r="H5" s="233"/>
      <c r="I5" s="233"/>
      <c r="J5" s="234"/>
      <c r="K5" s="230" t="s">
        <v>89</v>
      </c>
      <c r="L5" s="233"/>
      <c r="M5" s="233"/>
      <c r="N5" s="234"/>
      <c r="O5" s="239"/>
      <c r="P5" s="239"/>
    </row>
    <row r="6" spans="1:16" s="6" customFormat="1" ht="21">
      <c r="A6" s="237"/>
      <c r="B6" s="245"/>
      <c r="C6" s="50" t="s">
        <v>11</v>
      </c>
      <c r="D6" s="49" t="s">
        <v>12</v>
      </c>
      <c r="E6" s="49" t="s">
        <v>13</v>
      </c>
      <c r="F6" s="49" t="s">
        <v>14</v>
      </c>
      <c r="G6" s="50" t="s">
        <v>11</v>
      </c>
      <c r="H6" s="49" t="s">
        <v>12</v>
      </c>
      <c r="I6" s="49" t="s">
        <v>13</v>
      </c>
      <c r="J6" s="49" t="s">
        <v>14</v>
      </c>
      <c r="K6" s="50" t="s">
        <v>11</v>
      </c>
      <c r="L6" s="49" t="s">
        <v>12</v>
      </c>
      <c r="M6" s="49" t="s">
        <v>262</v>
      </c>
      <c r="N6" s="49" t="s">
        <v>14</v>
      </c>
      <c r="O6" s="240"/>
      <c r="P6" s="240"/>
    </row>
    <row r="7" spans="1:16">
      <c r="A7" s="8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76">
        <v>14</v>
      </c>
      <c r="O7" s="85"/>
      <c r="P7" s="85"/>
    </row>
    <row r="8" spans="1:16">
      <c r="A8" s="219" t="s">
        <v>15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85"/>
      <c r="P8" s="85"/>
    </row>
    <row r="9" spans="1:16" ht="75.599999999999994" customHeight="1">
      <c r="A9" s="56" t="s">
        <v>79</v>
      </c>
      <c r="B9" s="57" t="s">
        <v>16</v>
      </c>
      <c r="C9" s="16"/>
      <c r="D9" s="179">
        <v>10497.8</v>
      </c>
      <c r="E9" s="180"/>
      <c r="F9" s="180"/>
      <c r="G9" s="179"/>
      <c r="H9" s="179">
        <v>10497.8</v>
      </c>
      <c r="I9" s="180"/>
      <c r="J9" s="180"/>
      <c r="K9" s="179"/>
      <c r="L9" s="179">
        <v>10309.380999999999</v>
      </c>
      <c r="M9" s="181"/>
      <c r="N9" s="182"/>
      <c r="O9" s="1" t="s">
        <v>364</v>
      </c>
      <c r="P9" s="176" t="s">
        <v>3</v>
      </c>
    </row>
    <row r="10" spans="1:16" ht="169.9" customHeight="1">
      <c r="A10" s="18" t="s">
        <v>80</v>
      </c>
      <c r="B10" s="19" t="s">
        <v>174</v>
      </c>
      <c r="C10" s="25"/>
      <c r="D10" s="183">
        <v>6315.9</v>
      </c>
      <c r="E10" s="183"/>
      <c r="F10" s="183"/>
      <c r="G10" s="183"/>
      <c r="H10" s="183">
        <v>6315.9</v>
      </c>
      <c r="I10" s="183"/>
      <c r="J10" s="183"/>
      <c r="K10" s="183"/>
      <c r="L10" s="183">
        <v>6127.4809999999998</v>
      </c>
      <c r="M10" s="184"/>
      <c r="N10" s="185"/>
      <c r="O10" s="1" t="s">
        <v>365</v>
      </c>
      <c r="P10" s="176" t="s">
        <v>4</v>
      </c>
    </row>
    <row r="11" spans="1:16" ht="220.15" customHeight="1">
      <c r="A11" s="18" t="s">
        <v>81</v>
      </c>
      <c r="B11" s="19" t="s">
        <v>101</v>
      </c>
      <c r="C11" s="25"/>
      <c r="D11" s="183">
        <v>3081.9</v>
      </c>
      <c r="E11" s="183"/>
      <c r="F11" s="183"/>
      <c r="G11" s="183"/>
      <c r="H11" s="183">
        <v>3081.9</v>
      </c>
      <c r="I11" s="183"/>
      <c r="J11" s="183"/>
      <c r="K11" s="183"/>
      <c r="L11" s="183">
        <v>3081.9</v>
      </c>
      <c r="M11" s="184"/>
      <c r="N11" s="185"/>
      <c r="O11" s="1" t="s">
        <v>366</v>
      </c>
      <c r="P11" s="176">
        <v>1</v>
      </c>
    </row>
    <row r="12" spans="1:16" ht="61.15" customHeight="1">
      <c r="A12" s="18" t="s">
        <v>82</v>
      </c>
      <c r="B12" s="19" t="s">
        <v>175</v>
      </c>
      <c r="C12" s="25"/>
      <c r="D12" s="153">
        <v>1900</v>
      </c>
      <c r="E12" s="183"/>
      <c r="F12" s="183"/>
      <c r="G12" s="183"/>
      <c r="H12" s="183"/>
      <c r="I12" s="183"/>
      <c r="J12" s="183"/>
      <c r="K12" s="183"/>
      <c r="L12" s="183"/>
      <c r="M12" s="184"/>
      <c r="N12" s="185"/>
      <c r="O12" s="1"/>
      <c r="P12" s="85"/>
    </row>
    <row r="13" spans="1:16" ht="75" customHeight="1">
      <c r="A13" s="18" t="s">
        <v>176</v>
      </c>
      <c r="B13" s="22" t="s">
        <v>193</v>
      </c>
      <c r="C13" s="68"/>
      <c r="D13" s="144">
        <v>1100</v>
      </c>
      <c r="E13" s="186"/>
      <c r="F13" s="186"/>
      <c r="G13" s="186"/>
      <c r="H13" s="183">
        <v>1100</v>
      </c>
      <c r="I13" s="183"/>
      <c r="J13" s="183"/>
      <c r="K13" s="183"/>
      <c r="L13" s="183">
        <v>1100</v>
      </c>
      <c r="M13" s="184"/>
      <c r="N13" s="1"/>
      <c r="O13" s="1" t="s">
        <v>367</v>
      </c>
      <c r="P13" s="177" t="s">
        <v>5</v>
      </c>
    </row>
    <row r="14" spans="1:16" ht="72">
      <c r="A14" s="56" t="s">
        <v>83</v>
      </c>
      <c r="B14" s="58" t="s">
        <v>17</v>
      </c>
      <c r="C14" s="16"/>
      <c r="D14" s="179">
        <v>4503.7849999999999</v>
      </c>
      <c r="E14" s="180"/>
      <c r="F14" s="180"/>
      <c r="G14" s="180"/>
      <c r="H14" s="179">
        <v>4503.7849999999999</v>
      </c>
      <c r="I14" s="180"/>
      <c r="J14" s="180"/>
      <c r="K14" s="180"/>
      <c r="L14" s="179">
        <v>4488.8649999999998</v>
      </c>
      <c r="M14" s="187"/>
      <c r="N14" s="188"/>
      <c r="O14" s="1" t="s">
        <v>368</v>
      </c>
      <c r="P14" s="177" t="s">
        <v>6</v>
      </c>
    </row>
    <row r="15" spans="1:16" ht="128.44999999999999" customHeight="1">
      <c r="A15" s="18" t="s">
        <v>102</v>
      </c>
      <c r="B15" s="19" t="s">
        <v>177</v>
      </c>
      <c r="C15" s="25"/>
      <c r="D15" s="183">
        <v>2253.5500000000002</v>
      </c>
      <c r="E15" s="186"/>
      <c r="F15" s="186"/>
      <c r="G15" s="186"/>
      <c r="H15" s="183">
        <v>2253.5500000000002</v>
      </c>
      <c r="I15" s="183"/>
      <c r="J15" s="183"/>
      <c r="K15" s="183"/>
      <c r="L15" s="183">
        <v>2253.5500000000002</v>
      </c>
      <c r="M15" s="184"/>
      <c r="N15" s="185"/>
      <c r="O15" s="1" t="s">
        <v>369</v>
      </c>
      <c r="P15" s="177" t="s">
        <v>5</v>
      </c>
    </row>
    <row r="16" spans="1:16" ht="97.9" customHeight="1">
      <c r="A16" s="18" t="s">
        <v>103</v>
      </c>
      <c r="B16" s="19" t="s">
        <v>178</v>
      </c>
      <c r="C16" s="25"/>
      <c r="D16" s="87">
        <v>2250.2350000000001</v>
      </c>
      <c r="E16" s="87"/>
      <c r="F16" s="87"/>
      <c r="G16" s="87"/>
      <c r="H16" s="87">
        <v>2250.2350000000001</v>
      </c>
      <c r="I16" s="87"/>
      <c r="J16" s="87"/>
      <c r="K16" s="87"/>
      <c r="L16" s="87">
        <v>2235.3150000000001</v>
      </c>
      <c r="M16" s="189"/>
      <c r="N16" s="189"/>
      <c r="O16" s="190" t="s">
        <v>370</v>
      </c>
      <c r="P16" s="85"/>
    </row>
    <row r="17" spans="1:16" ht="81.599999999999994" customHeight="1">
      <c r="A17" s="18" t="s">
        <v>161</v>
      </c>
      <c r="B17" s="22" t="s">
        <v>193</v>
      </c>
      <c r="C17" s="67"/>
      <c r="D17" s="183">
        <v>0</v>
      </c>
      <c r="E17" s="183"/>
      <c r="F17" s="183"/>
      <c r="G17" s="183"/>
      <c r="H17" s="183"/>
      <c r="I17" s="183"/>
      <c r="J17" s="183"/>
      <c r="K17" s="183"/>
      <c r="L17" s="183"/>
      <c r="M17" s="184"/>
      <c r="N17" s="185"/>
      <c r="O17" s="1"/>
      <c r="P17" s="85"/>
    </row>
    <row r="18" spans="1:16" ht="58.15" customHeight="1">
      <c r="A18" s="56" t="s">
        <v>84</v>
      </c>
      <c r="B18" s="22" t="s">
        <v>18</v>
      </c>
      <c r="C18" s="178"/>
      <c r="D18" s="191">
        <v>1699</v>
      </c>
      <c r="E18" s="191"/>
      <c r="F18" s="191"/>
      <c r="G18" s="191"/>
      <c r="H18" s="191">
        <v>1699</v>
      </c>
      <c r="I18" s="191"/>
      <c r="J18" s="191"/>
      <c r="K18" s="191"/>
      <c r="L18" s="191">
        <v>1699</v>
      </c>
      <c r="M18" s="189"/>
      <c r="N18" s="189"/>
      <c r="O18" s="1" t="s">
        <v>371</v>
      </c>
      <c r="P18" s="1" t="s">
        <v>5</v>
      </c>
    </row>
    <row r="19" spans="1:16" ht="67.900000000000006" customHeight="1">
      <c r="A19" s="18" t="s">
        <v>194</v>
      </c>
      <c r="B19" s="22" t="s">
        <v>195</v>
      </c>
      <c r="C19" s="178"/>
      <c r="D19" s="87">
        <v>1699</v>
      </c>
      <c r="E19" s="87"/>
      <c r="F19" s="87"/>
      <c r="G19" s="87"/>
      <c r="H19" s="87">
        <v>1699</v>
      </c>
      <c r="I19" s="87"/>
      <c r="J19" s="87"/>
      <c r="K19" s="87"/>
      <c r="L19" s="87">
        <v>1699</v>
      </c>
      <c r="M19" s="189"/>
      <c r="N19" s="189"/>
      <c r="O19" s="1" t="s">
        <v>2</v>
      </c>
      <c r="P19" s="1" t="s">
        <v>5</v>
      </c>
    </row>
    <row r="20" spans="1:16" ht="72" customHeight="1">
      <c r="A20" s="24"/>
      <c r="B20" s="22" t="s">
        <v>160</v>
      </c>
      <c r="C20" s="16"/>
      <c r="D20" s="192">
        <f>SUM(D9,D14,D18)</f>
        <v>16700.584999999999</v>
      </c>
      <c r="E20" s="179"/>
      <c r="F20" s="179"/>
      <c r="G20" s="179"/>
      <c r="H20" s="179">
        <f>SUM(H9,H14,H18)</f>
        <v>16700.584999999999</v>
      </c>
      <c r="I20" s="179"/>
      <c r="J20" s="179"/>
      <c r="K20" s="179"/>
      <c r="L20" s="179">
        <f>SUM(L9,L14,L18)</f>
        <v>16497.245999999999</v>
      </c>
      <c r="M20" s="184"/>
      <c r="N20" s="185"/>
      <c r="O20" s="1" t="s">
        <v>372</v>
      </c>
      <c r="P20" s="1" t="s">
        <v>7</v>
      </c>
    </row>
    <row r="21" spans="1:16" ht="42.6" customHeight="1">
      <c r="A21" s="228" t="s">
        <v>19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86"/>
      <c r="P21" s="85"/>
    </row>
    <row r="22" spans="1:16" ht="143.44999999999999" customHeight="1">
      <c r="A22" s="59" t="s">
        <v>20</v>
      </c>
      <c r="B22" s="57" t="s">
        <v>21</v>
      </c>
      <c r="C22" s="16"/>
      <c r="D22" s="191">
        <v>4006.0830000000001</v>
      </c>
      <c r="E22" s="191"/>
      <c r="F22" s="191"/>
      <c r="G22" s="191"/>
      <c r="H22" s="191">
        <v>4006.0830000000001</v>
      </c>
      <c r="I22" s="191"/>
      <c r="J22" s="191"/>
      <c r="K22" s="191"/>
      <c r="L22" s="191">
        <v>3977.1329999999998</v>
      </c>
      <c r="M22" s="194"/>
      <c r="N22" s="194"/>
      <c r="O22" s="195" t="s">
        <v>373</v>
      </c>
      <c r="P22" s="190">
        <v>99.3</v>
      </c>
    </row>
    <row r="23" spans="1:16" ht="72.599999999999994" customHeight="1">
      <c r="A23" s="24" t="s">
        <v>179</v>
      </c>
      <c r="B23" s="19" t="s">
        <v>180</v>
      </c>
      <c r="C23" s="20"/>
      <c r="D23" s="87">
        <v>1894.7</v>
      </c>
      <c r="E23" s="87"/>
      <c r="F23" s="87" t="s">
        <v>271</v>
      </c>
      <c r="G23" s="87"/>
      <c r="H23" s="87">
        <v>1894.7</v>
      </c>
      <c r="I23" s="87"/>
      <c r="J23" s="87"/>
      <c r="K23" s="87"/>
      <c r="L23" s="87">
        <v>1894.7</v>
      </c>
      <c r="M23" s="189"/>
      <c r="N23" s="189"/>
      <c r="O23" s="190" t="s">
        <v>374</v>
      </c>
      <c r="P23" s="190">
        <v>100</v>
      </c>
    </row>
    <row r="24" spans="1:16" ht="116.45" customHeight="1">
      <c r="A24" s="24" t="s">
        <v>181</v>
      </c>
      <c r="B24" s="19" t="s">
        <v>182</v>
      </c>
      <c r="C24" s="20"/>
      <c r="D24" s="87">
        <v>2111.38</v>
      </c>
      <c r="E24" s="87"/>
      <c r="F24" s="87"/>
      <c r="G24" s="87"/>
      <c r="H24" s="87">
        <v>2111.38</v>
      </c>
      <c r="I24" s="87"/>
      <c r="J24" s="87"/>
      <c r="K24" s="87"/>
      <c r="L24" s="87">
        <v>2082.4299999999998</v>
      </c>
      <c r="M24" s="189"/>
      <c r="N24" s="189"/>
      <c r="O24" s="193" t="s">
        <v>375</v>
      </c>
      <c r="P24" s="190">
        <v>98.6</v>
      </c>
    </row>
    <row r="25" spans="1:16" ht="73.900000000000006" customHeight="1">
      <c r="A25" s="24" t="s">
        <v>183</v>
      </c>
      <c r="B25" s="22" t="str">
        <f>[1]Лист1!B26</f>
        <v xml:space="preserve">Реализация мероприятий федеральной целевой программы "Укрепление единства российской нации и этнокультурное развитие народов России </v>
      </c>
      <c r="C25" s="20"/>
      <c r="D25" s="20">
        <v>0</v>
      </c>
      <c r="E25" s="20"/>
      <c r="F25" s="20"/>
      <c r="G25" s="20"/>
      <c r="H25" s="20"/>
      <c r="I25" s="20"/>
      <c r="J25" s="20"/>
      <c r="K25" s="20"/>
      <c r="L25" s="20"/>
      <c r="M25" s="21"/>
      <c r="N25" s="78"/>
      <c r="O25" s="88"/>
      <c r="P25" s="85"/>
    </row>
    <row r="26" spans="1:16" ht="105.4" customHeight="1">
      <c r="A26" s="59" t="s">
        <v>22</v>
      </c>
      <c r="B26" s="66" t="s">
        <v>23</v>
      </c>
      <c r="C26" s="20"/>
      <c r="D26" s="157">
        <v>2403.5160000000001</v>
      </c>
      <c r="E26" s="179"/>
      <c r="F26" s="179"/>
      <c r="G26" s="179"/>
      <c r="H26" s="179">
        <v>2403.5160000000001</v>
      </c>
      <c r="I26" s="179"/>
      <c r="J26" s="179"/>
      <c r="K26" s="179"/>
      <c r="L26" s="179">
        <v>2378.5949999999998</v>
      </c>
      <c r="M26" s="196"/>
      <c r="N26" s="197"/>
      <c r="O26" s="95" t="s">
        <v>376</v>
      </c>
      <c r="P26" s="190">
        <v>99</v>
      </c>
    </row>
    <row r="27" spans="1:16" ht="157.5">
      <c r="A27" s="24" t="s">
        <v>184</v>
      </c>
      <c r="B27" s="19" t="s">
        <v>185</v>
      </c>
      <c r="C27" s="20"/>
      <c r="D27" s="153">
        <v>2403.5160000000001</v>
      </c>
      <c r="E27" s="183"/>
      <c r="F27" s="183"/>
      <c r="G27" s="183"/>
      <c r="H27" s="183">
        <v>2403.5160000000001</v>
      </c>
      <c r="I27" s="179"/>
      <c r="J27" s="179"/>
      <c r="K27" s="179"/>
      <c r="L27" s="183">
        <v>2378.5949999999998</v>
      </c>
      <c r="M27" s="198"/>
      <c r="N27" s="199"/>
      <c r="O27" s="95" t="s">
        <v>377</v>
      </c>
      <c r="P27" s="190">
        <v>99</v>
      </c>
    </row>
    <row r="28" spans="1:16" ht="59.25" customHeight="1">
      <c r="A28" s="24" t="s">
        <v>186</v>
      </c>
      <c r="B28" s="22" t="s">
        <v>193</v>
      </c>
      <c r="C28" s="20"/>
      <c r="D28" s="183"/>
      <c r="E28" s="183"/>
      <c r="F28" s="183"/>
      <c r="G28" s="183"/>
      <c r="H28" s="183"/>
      <c r="I28" s="183"/>
      <c r="J28" s="183"/>
      <c r="K28" s="183"/>
      <c r="L28" s="183"/>
      <c r="M28" s="198"/>
      <c r="N28" s="199"/>
      <c r="O28" s="200"/>
      <c r="P28" s="165"/>
    </row>
    <row r="29" spans="1:16" ht="82.15" customHeight="1">
      <c r="A29" s="59" t="s">
        <v>24</v>
      </c>
      <c r="B29" s="66" t="s">
        <v>289</v>
      </c>
      <c r="C29" s="16"/>
      <c r="D29" s="16">
        <v>6917.04</v>
      </c>
      <c r="E29" s="16"/>
      <c r="F29" s="16"/>
      <c r="G29" s="16"/>
      <c r="H29" s="16">
        <v>6917.04</v>
      </c>
      <c r="I29" s="16"/>
      <c r="J29" s="16"/>
      <c r="K29" s="16"/>
      <c r="L29" s="16">
        <v>6833.35</v>
      </c>
      <c r="M29" s="60"/>
      <c r="N29" s="77"/>
      <c r="O29" s="127" t="s">
        <v>272</v>
      </c>
      <c r="P29" s="195">
        <v>98.8</v>
      </c>
    </row>
    <row r="30" spans="1:16" ht="97.15" customHeight="1">
      <c r="A30" s="24" t="s">
        <v>25</v>
      </c>
      <c r="B30" s="19" t="s">
        <v>187</v>
      </c>
      <c r="C30" s="20"/>
      <c r="D30" s="23">
        <v>2417.04</v>
      </c>
      <c r="E30" s="20"/>
      <c r="F30" s="20"/>
      <c r="G30" s="20"/>
      <c r="H30" s="20">
        <v>2417.04</v>
      </c>
      <c r="I30" s="20"/>
      <c r="J30" s="20"/>
      <c r="K30" s="20"/>
      <c r="L30" s="20">
        <v>2333.3490000000002</v>
      </c>
      <c r="M30" s="21"/>
      <c r="N30" s="78"/>
      <c r="O30" s="88" t="s">
        <v>378</v>
      </c>
      <c r="P30" s="190">
        <v>96.5</v>
      </c>
    </row>
    <row r="31" spans="1:16" ht="68.45" customHeight="1">
      <c r="A31" s="24" t="s">
        <v>26</v>
      </c>
      <c r="B31" s="19" t="s">
        <v>104</v>
      </c>
      <c r="C31" s="5"/>
      <c r="D31" s="23">
        <v>4500</v>
      </c>
      <c r="E31" s="4"/>
      <c r="F31" s="20"/>
      <c r="G31" s="20"/>
      <c r="H31" s="20">
        <v>4500</v>
      </c>
      <c r="I31" s="20"/>
      <c r="J31" s="20"/>
      <c r="K31" s="20"/>
      <c r="L31" s="20">
        <v>4500</v>
      </c>
      <c r="M31" s="21"/>
      <c r="N31" s="78"/>
      <c r="O31" s="88" t="s">
        <v>379</v>
      </c>
      <c r="P31" s="190">
        <v>100</v>
      </c>
    </row>
    <row r="32" spans="1:16" ht="63" customHeight="1">
      <c r="A32" s="27"/>
      <c r="B32" s="201" t="s">
        <v>159</v>
      </c>
      <c r="C32" s="16"/>
      <c r="D32" s="37">
        <v>13326.737999999999</v>
      </c>
      <c r="E32" s="37"/>
      <c r="F32" s="37"/>
      <c r="G32" s="37"/>
      <c r="H32" s="16">
        <v>13326.74</v>
      </c>
      <c r="I32" s="16"/>
      <c r="J32" s="16"/>
      <c r="K32" s="16"/>
      <c r="L32" s="16">
        <v>13189.078</v>
      </c>
      <c r="M32" s="13"/>
      <c r="N32" s="79"/>
      <c r="O32" s="142" t="s">
        <v>380</v>
      </c>
      <c r="P32" s="190">
        <v>99.4</v>
      </c>
    </row>
    <row r="33" spans="1:16">
      <c r="A33" s="219" t="s">
        <v>27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20"/>
      <c r="O33" s="86"/>
      <c r="P33" s="85"/>
    </row>
    <row r="34" spans="1:16" ht="85.5" customHeight="1">
      <c r="A34" s="65" t="s">
        <v>105</v>
      </c>
      <c r="B34" s="40" t="s">
        <v>107</v>
      </c>
      <c r="C34" s="33"/>
      <c r="D34" s="4">
        <f>SUM(D35,D36,D37,D38,D39)</f>
        <v>4656.1900000000005</v>
      </c>
      <c r="E34" s="33"/>
      <c r="F34" s="33"/>
      <c r="G34" s="33"/>
      <c r="H34" s="4">
        <f>SUM(H35:H39)</f>
        <v>4636.5200000000004</v>
      </c>
      <c r="I34" s="33"/>
      <c r="J34" s="33"/>
      <c r="K34" s="33"/>
      <c r="L34" s="20">
        <f>SUM(L35:L39)</f>
        <v>4636.5200000000004</v>
      </c>
      <c r="M34" s="33"/>
      <c r="N34" s="80"/>
      <c r="O34" s="49" t="s">
        <v>381</v>
      </c>
      <c r="P34" s="157" t="s">
        <v>324</v>
      </c>
    </row>
    <row r="35" spans="1:16" ht="74.45" customHeight="1">
      <c r="A35" s="34" t="s">
        <v>106</v>
      </c>
      <c r="B35" s="41" t="s">
        <v>288</v>
      </c>
      <c r="C35" s="36"/>
      <c r="D35" s="36">
        <v>1190</v>
      </c>
      <c r="E35" s="36"/>
      <c r="F35" s="36"/>
      <c r="G35" s="36"/>
      <c r="H35" s="36">
        <v>1170.33</v>
      </c>
      <c r="I35" s="36"/>
      <c r="J35" s="36"/>
      <c r="K35" s="36"/>
      <c r="L35" s="36">
        <v>1170.33</v>
      </c>
      <c r="M35" s="17"/>
      <c r="N35" s="81"/>
      <c r="O35" s="88" t="s">
        <v>300</v>
      </c>
      <c r="P35" s="153" t="s">
        <v>324</v>
      </c>
    </row>
    <row r="36" spans="1:16" ht="129" customHeight="1">
      <c r="A36" s="34" t="s">
        <v>110</v>
      </c>
      <c r="B36" s="140" t="s">
        <v>28</v>
      </c>
      <c r="C36" s="141"/>
      <c r="D36" s="141">
        <v>385</v>
      </c>
      <c r="E36" s="141"/>
      <c r="F36" s="141"/>
      <c r="G36" s="141"/>
      <c r="H36" s="141">
        <v>385</v>
      </c>
      <c r="I36" s="141"/>
      <c r="J36" s="141"/>
      <c r="K36" s="141"/>
      <c r="L36" s="141">
        <v>385</v>
      </c>
      <c r="M36" s="140"/>
      <c r="N36" s="102"/>
      <c r="O36" s="49" t="s">
        <v>301</v>
      </c>
      <c r="P36" s="153" t="s">
        <v>324</v>
      </c>
    </row>
    <row r="37" spans="1:16" ht="108">
      <c r="A37" s="34" t="s">
        <v>111</v>
      </c>
      <c r="B37" s="17" t="s">
        <v>287</v>
      </c>
      <c r="C37" s="36"/>
      <c r="D37" s="36">
        <v>881.19</v>
      </c>
      <c r="E37" s="36"/>
      <c r="F37" s="36"/>
      <c r="G37" s="36"/>
      <c r="H37" s="36">
        <v>881.19</v>
      </c>
      <c r="I37" s="36"/>
      <c r="J37" s="36"/>
      <c r="K37" s="36"/>
      <c r="L37" s="36">
        <v>881.19</v>
      </c>
      <c r="M37" s="17"/>
      <c r="N37" s="81"/>
      <c r="O37" s="88" t="s">
        <v>299</v>
      </c>
      <c r="P37" s="153" t="s">
        <v>324</v>
      </c>
    </row>
    <row r="38" spans="1:16" ht="78.400000000000006" customHeight="1">
      <c r="A38" s="34" t="s">
        <v>112</v>
      </c>
      <c r="B38" s="17" t="s">
        <v>108</v>
      </c>
      <c r="C38" s="36"/>
      <c r="D38" s="36">
        <v>1900</v>
      </c>
      <c r="E38" s="36"/>
      <c r="F38" s="36"/>
      <c r="G38" s="36"/>
      <c r="H38" s="36">
        <v>1900</v>
      </c>
      <c r="I38" s="36"/>
      <c r="J38" s="36"/>
      <c r="K38" s="36"/>
      <c r="L38" s="36">
        <v>1900</v>
      </c>
      <c r="M38" s="17"/>
      <c r="N38" s="81"/>
      <c r="O38" s="88" t="s">
        <v>285</v>
      </c>
      <c r="P38" s="153" t="s">
        <v>324</v>
      </c>
    </row>
    <row r="39" spans="1:16" ht="63.6" customHeight="1">
      <c r="A39" s="34" t="s">
        <v>211</v>
      </c>
      <c r="B39" s="17" t="s">
        <v>293</v>
      </c>
      <c r="C39" s="36"/>
      <c r="D39" s="36">
        <v>300</v>
      </c>
      <c r="E39" s="36"/>
      <c r="F39" s="36"/>
      <c r="G39" s="36"/>
      <c r="H39" s="36">
        <v>300</v>
      </c>
      <c r="I39" s="36"/>
      <c r="J39" s="36"/>
      <c r="K39" s="36"/>
      <c r="L39" s="36">
        <v>300</v>
      </c>
      <c r="M39" s="17"/>
      <c r="N39" s="81"/>
      <c r="O39" s="88"/>
      <c r="P39" s="153" t="s">
        <v>324</v>
      </c>
    </row>
    <row r="40" spans="1:16" ht="114.6" customHeight="1">
      <c r="A40" s="63" t="s">
        <v>113</v>
      </c>
      <c r="B40" s="64" t="s">
        <v>114</v>
      </c>
      <c r="C40" s="36"/>
      <c r="D40" s="4">
        <v>50000</v>
      </c>
      <c r="E40" s="36"/>
      <c r="F40" s="36"/>
      <c r="G40" s="36"/>
      <c r="H40" s="4">
        <v>50000</v>
      </c>
      <c r="I40" s="36"/>
      <c r="J40" s="36"/>
      <c r="K40" s="36"/>
      <c r="L40" s="4">
        <v>50000</v>
      </c>
      <c r="M40" s="17"/>
      <c r="N40" s="81"/>
      <c r="O40" s="88" t="s">
        <v>386</v>
      </c>
      <c r="P40" s="153" t="s">
        <v>324</v>
      </c>
    </row>
    <row r="41" spans="1:16" ht="114.6" customHeight="1">
      <c r="A41" s="63" t="s">
        <v>389</v>
      </c>
      <c r="B41" s="17" t="s">
        <v>387</v>
      </c>
      <c r="C41" s="36"/>
      <c r="D41" s="36">
        <v>45000</v>
      </c>
      <c r="E41" s="36"/>
      <c r="F41" s="36"/>
      <c r="G41" s="36"/>
      <c r="H41" s="36">
        <v>45000</v>
      </c>
      <c r="I41" s="36"/>
      <c r="J41" s="36"/>
      <c r="K41" s="36"/>
      <c r="L41" s="36">
        <v>45000</v>
      </c>
      <c r="M41" s="17"/>
      <c r="N41" s="81"/>
      <c r="O41" s="88" t="s">
        <v>391</v>
      </c>
      <c r="P41" s="153" t="s">
        <v>324</v>
      </c>
    </row>
    <row r="42" spans="1:16" ht="102.6" customHeight="1">
      <c r="A42" s="63" t="s">
        <v>390</v>
      </c>
      <c r="B42" s="17" t="s">
        <v>388</v>
      </c>
      <c r="C42" s="36"/>
      <c r="D42" s="36">
        <v>5000</v>
      </c>
      <c r="E42" s="36"/>
      <c r="F42" s="36"/>
      <c r="G42" s="36"/>
      <c r="H42" s="36">
        <v>5000</v>
      </c>
      <c r="I42" s="36"/>
      <c r="J42" s="36"/>
      <c r="K42" s="36"/>
      <c r="L42" s="36">
        <v>5000</v>
      </c>
      <c r="M42" s="17"/>
      <c r="N42" s="81"/>
      <c r="O42" s="88" t="s">
        <v>392</v>
      </c>
      <c r="P42" s="153" t="s">
        <v>324</v>
      </c>
    </row>
    <row r="43" spans="1:16" ht="44.65" customHeight="1">
      <c r="A43" s="63" t="s">
        <v>116</v>
      </c>
      <c r="B43" s="38" t="s">
        <v>115</v>
      </c>
      <c r="C43" s="36"/>
      <c r="D43" s="4">
        <f>SUM(D44:D47)</f>
        <v>454049.62</v>
      </c>
      <c r="E43" s="5">
        <f>SUM(E44,E45)</f>
        <v>110404.45</v>
      </c>
      <c r="F43" s="5">
        <f>SUM(F44:F45)</f>
        <v>11463.36</v>
      </c>
      <c r="G43" s="36"/>
      <c r="H43" s="37">
        <f>SUM(H44,H45,H46)</f>
        <v>441514.99</v>
      </c>
      <c r="I43" s="37">
        <f>SUM(I44,I45)</f>
        <v>104372.18</v>
      </c>
      <c r="J43" s="4">
        <v>0</v>
      </c>
      <c r="K43" s="4"/>
      <c r="L43" s="37">
        <f>SUM(L44,L45,L46)</f>
        <v>441514.99</v>
      </c>
      <c r="M43" s="5">
        <f>SUM(M44,M45)</f>
        <v>104372.18</v>
      </c>
      <c r="N43" s="10">
        <f>SUM(N44:N45)</f>
        <v>11200.849999999999</v>
      </c>
      <c r="O43" s="86"/>
      <c r="P43" s="153" t="s">
        <v>324</v>
      </c>
    </row>
    <row r="44" spans="1:16" ht="130.9" customHeight="1">
      <c r="A44" s="34" t="s">
        <v>117</v>
      </c>
      <c r="B44" s="39" t="s">
        <v>298</v>
      </c>
      <c r="C44" s="36"/>
      <c r="D44" s="23">
        <v>207050.27</v>
      </c>
      <c r="E44" s="23">
        <v>37028.589999999997</v>
      </c>
      <c r="F44" s="23">
        <v>5521.49</v>
      </c>
      <c r="G44" s="23"/>
      <c r="H44" s="202">
        <v>201570.91</v>
      </c>
      <c r="I44" s="23">
        <v>33319.21</v>
      </c>
      <c r="J44" s="23">
        <v>5438.98</v>
      </c>
      <c r="K44" s="23"/>
      <c r="L44" s="202">
        <v>201570.91</v>
      </c>
      <c r="M44" s="23">
        <v>33319.21</v>
      </c>
      <c r="N44" s="23">
        <v>5438.98</v>
      </c>
      <c r="O44" s="126" t="s">
        <v>384</v>
      </c>
      <c r="P44" s="153" t="s">
        <v>324</v>
      </c>
    </row>
    <row r="45" spans="1:16" ht="105" customHeight="1">
      <c r="A45" s="34" t="s">
        <v>118</v>
      </c>
      <c r="B45" s="17" t="s">
        <v>223</v>
      </c>
      <c r="C45" s="36"/>
      <c r="D45" s="36">
        <v>246371.20000000001</v>
      </c>
      <c r="E45" s="23">
        <v>73375.86</v>
      </c>
      <c r="F45" s="23">
        <v>5941.87</v>
      </c>
      <c r="G45" s="23"/>
      <c r="H45" s="23">
        <v>239825.93</v>
      </c>
      <c r="I45" s="23">
        <v>71052.97</v>
      </c>
      <c r="J45" s="23">
        <v>5761.87</v>
      </c>
      <c r="K45" s="23"/>
      <c r="L45" s="23">
        <v>239825.93</v>
      </c>
      <c r="M45" s="23">
        <v>71052.97</v>
      </c>
      <c r="N45" s="23">
        <v>5761.87</v>
      </c>
      <c r="O45" s="126" t="s">
        <v>296</v>
      </c>
      <c r="P45" s="153" t="s">
        <v>324</v>
      </c>
    </row>
    <row r="46" spans="1:16" ht="49.9" customHeight="1">
      <c r="A46" s="34" t="s">
        <v>249</v>
      </c>
      <c r="B46" s="102" t="s">
        <v>250</v>
      </c>
      <c r="C46" s="36"/>
      <c r="D46" s="36">
        <v>118.15</v>
      </c>
      <c r="E46" s="31"/>
      <c r="F46" s="31"/>
      <c r="G46" s="36"/>
      <c r="H46" s="31">
        <v>118.15</v>
      </c>
      <c r="I46" s="31"/>
      <c r="J46" s="31"/>
      <c r="K46" s="31"/>
      <c r="L46" s="31">
        <v>118.15</v>
      </c>
      <c r="M46" s="31"/>
      <c r="N46" s="31"/>
      <c r="O46" s="126" t="s">
        <v>286</v>
      </c>
      <c r="P46" s="153" t="s">
        <v>324</v>
      </c>
    </row>
    <row r="47" spans="1:16" ht="36" customHeight="1">
      <c r="A47" s="34" t="s">
        <v>294</v>
      </c>
      <c r="B47" s="102" t="s">
        <v>295</v>
      </c>
      <c r="C47" s="36"/>
      <c r="D47" s="36">
        <v>510</v>
      </c>
      <c r="E47" s="31"/>
      <c r="F47" s="31"/>
      <c r="G47" s="36"/>
      <c r="H47" s="36">
        <v>505.6</v>
      </c>
      <c r="I47" s="31"/>
      <c r="J47" s="31"/>
      <c r="K47" s="31"/>
      <c r="L47" s="36">
        <v>505.6</v>
      </c>
      <c r="M47" s="31"/>
      <c r="N47" s="152"/>
      <c r="O47" s="126" t="s">
        <v>297</v>
      </c>
      <c r="P47" s="153" t="s">
        <v>324</v>
      </c>
    </row>
    <row r="48" spans="1:16">
      <c r="A48" s="34"/>
      <c r="B48" s="11" t="s">
        <v>158</v>
      </c>
      <c r="C48" s="4"/>
      <c r="D48" s="4">
        <f>SUM(D34,D40,D43)</f>
        <v>508705.81</v>
      </c>
      <c r="E48" s="5">
        <f>SUM(E44:E45)</f>
        <v>110404.45</v>
      </c>
      <c r="F48" s="5">
        <f>SUM(F44,F45)</f>
        <v>11463.36</v>
      </c>
      <c r="G48" s="4"/>
      <c r="H48" s="37">
        <f>SUM(H34,H40,H43)</f>
        <v>496151.51</v>
      </c>
      <c r="I48" s="4">
        <f>SUM(I44:I45)</f>
        <v>104372.18</v>
      </c>
      <c r="J48" s="4">
        <f>SUM(J45,J44)</f>
        <v>11200.849999999999</v>
      </c>
      <c r="K48" s="4"/>
      <c r="L48" s="5">
        <f>SUM(L34,L40,L43)</f>
        <v>496151.51</v>
      </c>
      <c r="M48" s="3">
        <f>SUM(M44,M45)</f>
        <v>104372.18</v>
      </c>
      <c r="N48" s="83">
        <f>SUM(N44:N45)</f>
        <v>11200.849999999999</v>
      </c>
      <c r="O48" s="86"/>
      <c r="P48" s="85"/>
    </row>
    <row r="49" spans="1:16">
      <c r="A49" s="219" t="s">
        <v>29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20"/>
      <c r="O49" s="86"/>
      <c r="P49" s="85"/>
    </row>
    <row r="50" spans="1:16" ht="55.15" customHeight="1">
      <c r="A50" s="63" t="s">
        <v>85</v>
      </c>
      <c r="B50" s="40" t="s">
        <v>119</v>
      </c>
      <c r="C50" s="36"/>
      <c r="D50" s="37">
        <f>SUM(D51,D52)</f>
        <v>130</v>
      </c>
      <c r="E50" s="36"/>
      <c r="F50" s="36"/>
      <c r="G50" s="36"/>
      <c r="H50" s="4">
        <f>SUM(H51:H52)</f>
        <v>130</v>
      </c>
      <c r="I50" s="37"/>
      <c r="J50" s="5"/>
      <c r="K50" s="4"/>
      <c r="L50" s="4">
        <f>SUM(L51:L52)</f>
        <v>130</v>
      </c>
      <c r="M50" s="36"/>
      <c r="N50" s="82"/>
      <c r="O50" s="203" t="s">
        <v>339</v>
      </c>
      <c r="P50" s="153" t="s">
        <v>324</v>
      </c>
    </row>
    <row r="51" spans="1:16" ht="73.150000000000006" customHeight="1">
      <c r="A51" s="34" t="s">
        <v>109</v>
      </c>
      <c r="B51" s="41" t="s">
        <v>30</v>
      </c>
      <c r="C51" s="36"/>
      <c r="D51" s="36">
        <v>80</v>
      </c>
      <c r="E51" s="36"/>
      <c r="F51" s="36"/>
      <c r="G51" s="36"/>
      <c r="H51" s="36">
        <v>80</v>
      </c>
      <c r="I51" s="23"/>
      <c r="J51" s="31"/>
      <c r="K51" s="36"/>
      <c r="L51" s="36">
        <v>80</v>
      </c>
      <c r="M51" s="36"/>
      <c r="N51" s="82"/>
      <c r="O51" s="203" t="s">
        <v>228</v>
      </c>
      <c r="P51" s="153" t="s">
        <v>324</v>
      </c>
    </row>
    <row r="52" spans="1:16" ht="70.5" customHeight="1">
      <c r="A52" s="34" t="s">
        <v>120</v>
      </c>
      <c r="B52" s="41" t="s">
        <v>31</v>
      </c>
      <c r="C52" s="36"/>
      <c r="D52" s="36">
        <v>50</v>
      </c>
      <c r="E52" s="36"/>
      <c r="F52" s="36"/>
      <c r="G52" s="36"/>
      <c r="H52" s="36">
        <v>50</v>
      </c>
      <c r="I52" s="36"/>
      <c r="J52" s="36"/>
      <c r="K52" s="36"/>
      <c r="L52" s="36">
        <v>50</v>
      </c>
      <c r="M52" s="36"/>
      <c r="N52" s="82"/>
      <c r="O52" s="203" t="s">
        <v>340</v>
      </c>
      <c r="P52" s="153" t="s">
        <v>324</v>
      </c>
    </row>
    <row r="53" spans="1:16" ht="49.15" customHeight="1">
      <c r="A53" s="34" t="s">
        <v>121</v>
      </c>
      <c r="B53" s="40" t="s">
        <v>122</v>
      </c>
      <c r="C53" s="36"/>
      <c r="D53" s="4">
        <v>2043</v>
      </c>
      <c r="E53" s="4">
        <v>520.25</v>
      </c>
      <c r="F53" s="4"/>
      <c r="G53" s="4"/>
      <c r="H53" s="4">
        <v>2041.41</v>
      </c>
      <c r="I53" s="4">
        <v>520.25</v>
      </c>
      <c r="J53" s="4"/>
      <c r="K53" s="4"/>
      <c r="L53" s="4">
        <v>2041.41</v>
      </c>
      <c r="M53" s="4">
        <v>520.14</v>
      </c>
      <c r="N53" s="82"/>
      <c r="O53" s="203" t="s">
        <v>341</v>
      </c>
      <c r="P53" s="153" t="s">
        <v>324</v>
      </c>
    </row>
    <row r="54" spans="1:16" ht="55.9" customHeight="1">
      <c r="A54" s="34" t="s">
        <v>123</v>
      </c>
      <c r="B54" s="41" t="s">
        <v>124</v>
      </c>
      <c r="C54" s="36"/>
      <c r="D54" s="36">
        <v>2043</v>
      </c>
      <c r="E54" s="36">
        <v>520.25</v>
      </c>
      <c r="F54" s="36"/>
      <c r="G54" s="36"/>
      <c r="H54" s="36">
        <v>2041.41</v>
      </c>
      <c r="I54" s="36">
        <v>520.25</v>
      </c>
      <c r="J54" s="36"/>
      <c r="K54" s="36"/>
      <c r="L54" s="36">
        <v>2041.41</v>
      </c>
      <c r="M54" s="36">
        <v>520.14</v>
      </c>
      <c r="N54" s="82"/>
      <c r="O54" s="203" t="str">
        <f>O53</f>
        <v xml:space="preserve">субсидии предоставлены 17 муниципальным образованиям, проведено 3849 конс., подготовлено 1161 исков и претензионных писем </v>
      </c>
      <c r="P54" s="85"/>
    </row>
    <row r="55" spans="1:16">
      <c r="A55" s="34"/>
      <c r="B55" s="11" t="s">
        <v>157</v>
      </c>
      <c r="C55" s="4"/>
      <c r="D55" s="4">
        <f>SUM(D50,D53)</f>
        <v>2173</v>
      </c>
      <c r="E55" s="4">
        <f>SUM(E54)</f>
        <v>520.25</v>
      </c>
      <c r="F55" s="4"/>
      <c r="G55" s="4"/>
      <c r="H55" s="4">
        <f>SUM(H50,H53)</f>
        <v>2171.41</v>
      </c>
      <c r="I55" s="4">
        <v>520.25</v>
      </c>
      <c r="J55" s="4"/>
      <c r="K55" s="4"/>
      <c r="L55" s="4">
        <f>SUM(L51:L52,L53)</f>
        <v>2171.41</v>
      </c>
      <c r="M55" s="4">
        <v>520.14</v>
      </c>
      <c r="N55" s="10"/>
      <c r="O55" s="86"/>
      <c r="P55" s="85"/>
    </row>
    <row r="56" spans="1:16">
      <c r="A56" s="219" t="s">
        <v>32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20"/>
      <c r="O56" s="86"/>
      <c r="P56" s="85"/>
    </row>
    <row r="57" spans="1:16" ht="50.45" customHeight="1">
      <c r="A57" s="54" t="s">
        <v>33</v>
      </c>
      <c r="B57" s="55" t="s">
        <v>125</v>
      </c>
      <c r="C57" s="5"/>
      <c r="D57" s="109">
        <f>D58</f>
        <v>6700</v>
      </c>
      <c r="E57" s="109"/>
      <c r="F57" s="109"/>
      <c r="G57" s="109"/>
      <c r="H57" s="109">
        <f>H58</f>
        <v>6669.75</v>
      </c>
      <c r="I57" s="109"/>
      <c r="J57" s="109"/>
      <c r="K57" s="109"/>
      <c r="L57" s="109">
        <f>L58</f>
        <v>6669.75</v>
      </c>
      <c r="M57" s="109"/>
      <c r="N57" s="9"/>
      <c r="O57" s="153"/>
      <c r="P57" s="85"/>
    </row>
    <row r="58" spans="1:16" ht="88.9" customHeight="1">
      <c r="A58" s="29" t="s">
        <v>126</v>
      </c>
      <c r="B58" s="32" t="s">
        <v>188</v>
      </c>
      <c r="C58" s="31"/>
      <c r="D58" s="110">
        <v>6700</v>
      </c>
      <c r="E58" s="110"/>
      <c r="F58" s="110"/>
      <c r="G58" s="110"/>
      <c r="H58" s="110">
        <v>6669.75</v>
      </c>
      <c r="I58" s="110"/>
      <c r="J58" s="110"/>
      <c r="K58" s="110"/>
      <c r="L58" s="110">
        <v>6669.75</v>
      </c>
      <c r="M58" s="110"/>
      <c r="N58" s="89"/>
      <c r="O58" s="153" t="s">
        <v>302</v>
      </c>
      <c r="P58" s="209" t="s">
        <v>403</v>
      </c>
    </row>
    <row r="59" spans="1:16" ht="54" customHeight="1">
      <c r="A59" s="54" t="s">
        <v>34</v>
      </c>
      <c r="B59" s="55" t="s">
        <v>196</v>
      </c>
      <c r="C59" s="5"/>
      <c r="D59" s="109">
        <f>D60+D61</f>
        <v>46744</v>
      </c>
      <c r="E59" s="109"/>
      <c r="F59" s="109"/>
      <c r="G59" s="109"/>
      <c r="H59" s="109">
        <f>H60+H61</f>
        <v>43595.56</v>
      </c>
      <c r="I59" s="109"/>
      <c r="J59" s="109"/>
      <c r="K59" s="109"/>
      <c r="L59" s="109">
        <f>L60+L61</f>
        <v>43595.56</v>
      </c>
      <c r="M59" s="109"/>
      <c r="N59" s="9"/>
      <c r="O59" s="89"/>
      <c r="P59" s="205" t="s">
        <v>358</v>
      </c>
    </row>
    <row r="60" spans="1:16" ht="69.599999999999994" customHeight="1">
      <c r="A60" s="29" t="s">
        <v>127</v>
      </c>
      <c r="B60" s="30" t="s">
        <v>189</v>
      </c>
      <c r="C60" s="31"/>
      <c r="D60" s="110">
        <v>43200</v>
      </c>
      <c r="E60" s="110"/>
      <c r="F60" s="110"/>
      <c r="G60" s="110"/>
      <c r="H60" s="110">
        <v>40173.11</v>
      </c>
      <c r="I60" s="110"/>
      <c r="J60" s="110"/>
      <c r="K60" s="110"/>
      <c r="L60" s="110">
        <v>40173.11</v>
      </c>
      <c r="M60" s="110"/>
      <c r="N60" s="89"/>
      <c r="O60" s="89" t="s">
        <v>303</v>
      </c>
      <c r="P60" s="206" t="s">
        <v>393</v>
      </c>
    </row>
    <row r="61" spans="1:16" ht="39" customHeight="1">
      <c r="A61" s="29" t="s">
        <v>128</v>
      </c>
      <c r="B61" s="30" t="s">
        <v>162</v>
      </c>
      <c r="C61" s="31"/>
      <c r="D61" s="110">
        <v>3544</v>
      </c>
      <c r="E61" s="110"/>
      <c r="F61" s="110"/>
      <c r="G61" s="110"/>
      <c r="H61" s="110">
        <v>3422.45</v>
      </c>
      <c r="I61" s="110"/>
      <c r="J61" s="110"/>
      <c r="K61" s="110"/>
      <c r="L61" s="110">
        <v>3422.45</v>
      </c>
      <c r="M61" s="110"/>
      <c r="N61" s="89"/>
      <c r="O61" s="89" t="s">
        <v>304</v>
      </c>
      <c r="P61" s="206" t="s">
        <v>394</v>
      </c>
    </row>
    <row r="62" spans="1:16" ht="48" customHeight="1">
      <c r="A62" s="54" t="s">
        <v>35</v>
      </c>
      <c r="B62" s="55" t="s">
        <v>133</v>
      </c>
      <c r="C62" s="5"/>
      <c r="D62" s="109">
        <f>SUM(D63:D73)</f>
        <v>391699.82</v>
      </c>
      <c r="E62" s="109"/>
      <c r="F62" s="109"/>
      <c r="G62" s="109"/>
      <c r="H62" s="109">
        <f>SUM(H63:H73)</f>
        <v>389480.32999999996</v>
      </c>
      <c r="I62" s="109"/>
      <c r="J62" s="109"/>
      <c r="K62" s="109"/>
      <c r="L62" s="109">
        <f>SUM(L63:L73)</f>
        <v>385477.07</v>
      </c>
      <c r="M62" s="109"/>
      <c r="N62" s="9"/>
      <c r="O62" s="89"/>
      <c r="P62" s="207" t="s">
        <v>358</v>
      </c>
    </row>
    <row r="63" spans="1:16" ht="82.9" customHeight="1">
      <c r="A63" s="29" t="s">
        <v>129</v>
      </c>
      <c r="B63" s="30" t="s">
        <v>163</v>
      </c>
      <c r="C63" s="31"/>
      <c r="D63" s="110">
        <v>4100</v>
      </c>
      <c r="E63" s="110"/>
      <c r="F63" s="110"/>
      <c r="G63" s="110"/>
      <c r="H63" s="110">
        <v>4026.42</v>
      </c>
      <c r="I63" s="110"/>
      <c r="J63" s="110"/>
      <c r="K63" s="110"/>
      <c r="L63" s="110">
        <v>4026.42</v>
      </c>
      <c r="M63" s="110"/>
      <c r="N63" s="89"/>
      <c r="O63" s="89" t="s">
        <v>305</v>
      </c>
      <c r="P63" s="206" t="s">
        <v>395</v>
      </c>
    </row>
    <row r="64" spans="1:16" ht="78.75">
      <c r="A64" s="29" t="s">
        <v>130</v>
      </c>
      <c r="B64" s="30" t="s">
        <v>164</v>
      </c>
      <c r="C64" s="31"/>
      <c r="D64" s="110">
        <v>100</v>
      </c>
      <c r="E64" s="110"/>
      <c r="F64" s="110"/>
      <c r="G64" s="110"/>
      <c r="H64" s="110">
        <v>99.5</v>
      </c>
      <c r="I64" s="110"/>
      <c r="J64" s="110"/>
      <c r="K64" s="110"/>
      <c r="L64" s="110">
        <v>99.5</v>
      </c>
      <c r="M64" s="110"/>
      <c r="N64" s="89"/>
      <c r="O64" s="89" t="s">
        <v>306</v>
      </c>
      <c r="P64" s="206" t="s">
        <v>396</v>
      </c>
    </row>
    <row r="65" spans="1:16" ht="56.25">
      <c r="A65" s="29" t="s">
        <v>131</v>
      </c>
      <c r="B65" s="30" t="s">
        <v>198</v>
      </c>
      <c r="C65" s="31"/>
      <c r="D65" s="110">
        <v>744</v>
      </c>
      <c r="E65" s="110"/>
      <c r="F65" s="110"/>
      <c r="G65" s="110"/>
      <c r="H65" s="110">
        <v>744</v>
      </c>
      <c r="I65" s="110"/>
      <c r="J65" s="110"/>
      <c r="K65" s="110"/>
      <c r="L65" s="110">
        <v>744</v>
      </c>
      <c r="M65" s="110"/>
      <c r="N65" s="89"/>
      <c r="O65" s="89" t="s">
        <v>307</v>
      </c>
      <c r="P65" s="206" t="s">
        <v>358</v>
      </c>
    </row>
    <row r="66" spans="1:16" ht="82.15" customHeight="1">
      <c r="A66" s="29" t="s">
        <v>132</v>
      </c>
      <c r="B66" s="30" t="s">
        <v>212</v>
      </c>
      <c r="C66" s="31"/>
      <c r="D66" s="110">
        <v>43791.55</v>
      </c>
      <c r="E66" s="110"/>
      <c r="F66" s="110"/>
      <c r="G66" s="110"/>
      <c r="H66" s="110">
        <v>43791.55</v>
      </c>
      <c r="I66" s="110"/>
      <c r="J66" s="110"/>
      <c r="K66" s="110"/>
      <c r="L66" s="110">
        <v>42543.01</v>
      </c>
      <c r="M66" s="110"/>
      <c r="N66" s="89"/>
      <c r="O66" s="89" t="s">
        <v>308</v>
      </c>
      <c r="P66" s="208" t="s">
        <v>397</v>
      </c>
    </row>
    <row r="67" spans="1:16" ht="52.15" customHeight="1">
      <c r="A67" s="29" t="s">
        <v>197</v>
      </c>
      <c r="B67" s="30" t="s">
        <v>213</v>
      </c>
      <c r="C67" s="31"/>
      <c r="D67" s="110">
        <v>57359.23</v>
      </c>
      <c r="E67" s="110"/>
      <c r="F67" s="110"/>
      <c r="G67" s="110"/>
      <c r="H67" s="111">
        <v>57359.23</v>
      </c>
      <c r="I67" s="110"/>
      <c r="J67" s="110"/>
      <c r="K67" s="110"/>
      <c r="L67" s="110">
        <v>54780.639999999999</v>
      </c>
      <c r="M67" s="110"/>
      <c r="N67" s="89"/>
      <c r="O67" s="89" t="s">
        <v>309</v>
      </c>
      <c r="P67" s="208" t="s">
        <v>398</v>
      </c>
    </row>
    <row r="68" spans="1:16" ht="52.5" customHeight="1">
      <c r="A68" s="29" t="s">
        <v>251</v>
      </c>
      <c r="B68" s="30" t="s">
        <v>252</v>
      </c>
      <c r="C68" s="31"/>
      <c r="D68" s="110">
        <v>227703.66</v>
      </c>
      <c r="E68" s="110"/>
      <c r="F68" s="110"/>
      <c r="G68" s="110"/>
      <c r="H68" s="111">
        <v>227647.49</v>
      </c>
      <c r="I68" s="110"/>
      <c r="J68" s="110"/>
      <c r="K68" s="110"/>
      <c r="L68" s="110">
        <v>227647.49</v>
      </c>
      <c r="M68" s="110"/>
      <c r="N68" s="89"/>
      <c r="O68" s="89" t="s">
        <v>310</v>
      </c>
      <c r="P68" s="206" t="s">
        <v>358</v>
      </c>
    </row>
    <row r="69" spans="1:16" ht="56.65" customHeight="1">
      <c r="A69" s="29" t="s">
        <v>253</v>
      </c>
      <c r="B69" s="30" t="s">
        <v>254</v>
      </c>
      <c r="C69" s="31"/>
      <c r="D69" s="110">
        <v>10734.47</v>
      </c>
      <c r="E69" s="110"/>
      <c r="F69" s="110"/>
      <c r="G69" s="110"/>
      <c r="H69" s="111">
        <v>10651.85</v>
      </c>
      <c r="I69" s="110"/>
      <c r="J69" s="110"/>
      <c r="K69" s="110"/>
      <c r="L69" s="110">
        <v>10651.85</v>
      </c>
      <c r="M69" s="110"/>
      <c r="N69" s="89"/>
      <c r="O69" s="89" t="s">
        <v>311</v>
      </c>
      <c r="P69" s="204" t="s">
        <v>399</v>
      </c>
    </row>
    <row r="70" spans="1:16" ht="49.9" customHeight="1">
      <c r="A70" s="29" t="s">
        <v>255</v>
      </c>
      <c r="B70" s="30" t="s">
        <v>256</v>
      </c>
      <c r="C70" s="31"/>
      <c r="D70" s="110">
        <v>12741.09</v>
      </c>
      <c r="E70" s="110"/>
      <c r="F70" s="110"/>
      <c r="G70" s="110"/>
      <c r="H70" s="110">
        <v>10734.47</v>
      </c>
      <c r="I70" s="110"/>
      <c r="J70" s="110"/>
      <c r="K70" s="110"/>
      <c r="L70" s="110">
        <v>10678.96</v>
      </c>
      <c r="M70" s="110"/>
      <c r="N70" s="89"/>
      <c r="O70" s="89" t="s">
        <v>312</v>
      </c>
      <c r="P70" s="208" t="s">
        <v>400</v>
      </c>
    </row>
    <row r="71" spans="1:16" ht="49.5" customHeight="1">
      <c r="A71" s="29" t="s">
        <v>257</v>
      </c>
      <c r="B71" s="30" t="s">
        <v>258</v>
      </c>
      <c r="C71" s="31"/>
      <c r="D71" s="110">
        <v>34175.82</v>
      </c>
      <c r="E71" s="110"/>
      <c r="F71" s="110"/>
      <c r="G71" s="110"/>
      <c r="H71" s="110">
        <v>34175.82</v>
      </c>
      <c r="I71" s="110"/>
      <c r="J71" s="110"/>
      <c r="K71" s="110"/>
      <c r="L71" s="110">
        <v>34055.199999999997</v>
      </c>
      <c r="M71" s="110"/>
      <c r="N71" s="89"/>
      <c r="O71" s="89" t="s">
        <v>313</v>
      </c>
      <c r="P71" s="208" t="s">
        <v>401</v>
      </c>
    </row>
    <row r="72" spans="1:16" ht="57" customHeight="1">
      <c r="A72" s="29" t="s">
        <v>273</v>
      </c>
      <c r="B72" s="30" t="s">
        <v>274</v>
      </c>
      <c r="C72" s="31"/>
      <c r="D72" s="110">
        <v>150</v>
      </c>
      <c r="E72" s="110"/>
      <c r="F72" s="110"/>
      <c r="G72" s="110"/>
      <c r="H72" s="110">
        <v>150</v>
      </c>
      <c r="I72" s="110"/>
      <c r="J72" s="110"/>
      <c r="K72" s="110"/>
      <c r="L72" s="110">
        <v>150</v>
      </c>
      <c r="M72" s="110"/>
      <c r="N72" s="89"/>
      <c r="O72" s="89" t="s">
        <v>314</v>
      </c>
      <c r="P72" s="206" t="s">
        <v>358</v>
      </c>
    </row>
    <row r="73" spans="1:16" ht="72.599999999999994" customHeight="1">
      <c r="A73" s="29" t="s">
        <v>275</v>
      </c>
      <c r="B73" s="30" t="s">
        <v>276</v>
      </c>
      <c r="C73" s="31"/>
      <c r="D73" s="110">
        <v>100</v>
      </c>
      <c r="E73" s="110"/>
      <c r="F73" s="110"/>
      <c r="G73" s="110"/>
      <c r="H73" s="110">
        <v>100</v>
      </c>
      <c r="I73" s="110"/>
      <c r="J73" s="110"/>
      <c r="K73" s="110"/>
      <c r="L73" s="110">
        <v>100</v>
      </c>
      <c r="M73" s="110"/>
      <c r="N73" s="89"/>
      <c r="O73" s="89" t="s">
        <v>315</v>
      </c>
      <c r="P73" s="206" t="s">
        <v>358</v>
      </c>
    </row>
    <row r="74" spans="1:16" ht="42.4" customHeight="1">
      <c r="A74" s="54" t="s">
        <v>36</v>
      </c>
      <c r="B74" s="55" t="s">
        <v>134</v>
      </c>
      <c r="C74" s="5"/>
      <c r="D74" s="109">
        <f>D75</f>
        <v>213.2</v>
      </c>
      <c r="E74" s="109"/>
      <c r="F74" s="109"/>
      <c r="G74" s="109"/>
      <c r="H74" s="109">
        <f>H75</f>
        <v>213.2</v>
      </c>
      <c r="I74" s="109"/>
      <c r="J74" s="109"/>
      <c r="K74" s="109"/>
      <c r="L74" s="109">
        <f>L75</f>
        <v>213.2</v>
      </c>
      <c r="M74" s="109"/>
      <c r="N74" s="9"/>
      <c r="O74" s="9"/>
      <c r="P74" s="205" t="s">
        <v>358</v>
      </c>
    </row>
    <row r="75" spans="1:16" ht="56.45" customHeight="1">
      <c r="A75" s="29" t="s">
        <v>135</v>
      </c>
      <c r="B75" s="30" t="s">
        <v>165</v>
      </c>
      <c r="C75" s="31"/>
      <c r="D75" s="110">
        <v>213.2</v>
      </c>
      <c r="E75" s="110"/>
      <c r="F75" s="110"/>
      <c r="G75" s="110"/>
      <c r="H75" s="110">
        <v>213.2</v>
      </c>
      <c r="I75" s="110"/>
      <c r="J75" s="110"/>
      <c r="K75" s="110"/>
      <c r="L75" s="110">
        <v>213.2</v>
      </c>
      <c r="M75" s="110"/>
      <c r="N75" s="89"/>
      <c r="O75" s="89" t="s">
        <v>316</v>
      </c>
      <c r="P75" s="206" t="s">
        <v>358</v>
      </c>
    </row>
    <row r="76" spans="1:16" ht="43.9" customHeight="1">
      <c r="A76" s="54" t="s">
        <v>37</v>
      </c>
      <c r="B76" s="55" t="s">
        <v>136</v>
      </c>
      <c r="C76" s="5"/>
      <c r="D76" s="109">
        <f>D77</f>
        <v>23028</v>
      </c>
      <c r="E76" s="109"/>
      <c r="F76" s="109"/>
      <c r="G76" s="109"/>
      <c r="H76" s="109">
        <f>H77</f>
        <v>19946</v>
      </c>
      <c r="I76" s="109"/>
      <c r="J76" s="109"/>
      <c r="K76" s="109"/>
      <c r="L76" s="109">
        <f>L77</f>
        <v>19946</v>
      </c>
      <c r="M76" s="109"/>
      <c r="N76" s="9"/>
      <c r="O76" s="9"/>
      <c r="P76" s="205" t="s">
        <v>358</v>
      </c>
    </row>
    <row r="77" spans="1:16" ht="69" customHeight="1">
      <c r="A77" s="29" t="s">
        <v>137</v>
      </c>
      <c r="B77" s="30" t="s">
        <v>166</v>
      </c>
      <c r="C77" s="31"/>
      <c r="D77" s="110">
        <v>23028</v>
      </c>
      <c r="E77" s="110"/>
      <c r="F77" s="110"/>
      <c r="G77" s="110"/>
      <c r="H77" s="110">
        <v>19946</v>
      </c>
      <c r="I77" s="110"/>
      <c r="J77" s="110"/>
      <c r="K77" s="110"/>
      <c r="L77" s="110">
        <v>19946</v>
      </c>
      <c r="M77" s="110"/>
      <c r="N77" s="89"/>
      <c r="O77" s="89" t="s">
        <v>317</v>
      </c>
      <c r="P77" s="206" t="s">
        <v>402</v>
      </c>
    </row>
    <row r="78" spans="1:16" ht="48.6" customHeight="1">
      <c r="A78" s="54" t="s">
        <v>199</v>
      </c>
      <c r="B78" s="55" t="s">
        <v>200</v>
      </c>
      <c r="C78" s="5"/>
      <c r="D78" s="109">
        <f>D79</f>
        <v>0</v>
      </c>
      <c r="E78" s="109"/>
      <c r="F78" s="109"/>
      <c r="G78" s="109"/>
      <c r="H78" s="109">
        <f>H79</f>
        <v>0</v>
      </c>
      <c r="I78" s="109"/>
      <c r="J78" s="109"/>
      <c r="K78" s="109"/>
      <c r="L78" s="109">
        <f>L79</f>
        <v>0</v>
      </c>
      <c r="M78" s="109"/>
      <c r="N78" s="9"/>
      <c r="O78" s="89"/>
      <c r="P78" s="85"/>
    </row>
    <row r="79" spans="1:16" ht="48">
      <c r="A79" s="29" t="s">
        <v>201</v>
      </c>
      <c r="B79" s="30" t="s">
        <v>200</v>
      </c>
      <c r="C79" s="31"/>
      <c r="D79" s="110">
        <v>0</v>
      </c>
      <c r="E79" s="110"/>
      <c r="F79" s="110"/>
      <c r="G79" s="110"/>
      <c r="H79" s="110">
        <v>0</v>
      </c>
      <c r="I79" s="110"/>
      <c r="J79" s="110"/>
      <c r="K79" s="110"/>
      <c r="L79" s="110">
        <v>0</v>
      </c>
      <c r="M79" s="110"/>
      <c r="N79" s="89"/>
      <c r="O79" s="89"/>
      <c r="P79" s="85"/>
    </row>
    <row r="80" spans="1:16" ht="29.45" customHeight="1">
      <c r="A80" s="29"/>
      <c r="B80" s="28" t="s">
        <v>156</v>
      </c>
      <c r="C80" s="5"/>
      <c r="D80" s="112">
        <f>SUM(D57,D59,D62,D74,D76,D78)</f>
        <v>468385.02</v>
      </c>
      <c r="E80" s="112"/>
      <c r="F80" s="112"/>
      <c r="G80" s="112"/>
      <c r="H80" s="112">
        <f>SUM(H57,H59,H62,H74,H76,H78)</f>
        <v>459904.83999999997</v>
      </c>
      <c r="I80" s="112"/>
      <c r="J80" s="112"/>
      <c r="K80" s="112"/>
      <c r="L80" s="112">
        <f>SUM(L57,L59,L62,L74,L76,L78)</f>
        <v>455901.58</v>
      </c>
      <c r="M80" s="112"/>
      <c r="N80" s="89"/>
      <c r="O80" s="89"/>
      <c r="P80" s="85"/>
    </row>
    <row r="81" spans="1:16" ht="27.6" customHeight="1">
      <c r="A81" s="2" t="s">
        <v>202</v>
      </c>
      <c r="B81" s="224" t="s">
        <v>203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86"/>
      <c r="P81" s="85"/>
    </row>
    <row r="82" spans="1:16" ht="79.900000000000006" customHeight="1">
      <c r="A82" s="47" t="s">
        <v>38</v>
      </c>
      <c r="B82" s="38" t="s">
        <v>270</v>
      </c>
      <c r="C82" s="4"/>
      <c r="D82" s="157">
        <v>38808.6</v>
      </c>
      <c r="E82" s="157"/>
      <c r="F82" s="157"/>
      <c r="G82" s="157"/>
      <c r="H82" s="157">
        <f>SUM(H83:H89)</f>
        <v>37008</v>
      </c>
      <c r="I82" s="157"/>
      <c r="J82" s="157"/>
      <c r="K82" s="157"/>
      <c r="L82" s="157">
        <f>SUM(L83:L89)</f>
        <v>37008</v>
      </c>
      <c r="M82" s="157"/>
      <c r="N82" s="157"/>
      <c r="O82" s="157" t="s">
        <v>323</v>
      </c>
      <c r="P82" s="157" t="s">
        <v>324</v>
      </c>
    </row>
    <row r="83" spans="1:16" ht="72">
      <c r="A83" s="42" t="s">
        <v>39</v>
      </c>
      <c r="B83" s="17" t="s">
        <v>190</v>
      </c>
      <c r="C83" s="36"/>
      <c r="D83" s="153">
        <v>4674</v>
      </c>
      <c r="E83" s="153"/>
      <c r="F83" s="153"/>
      <c r="G83" s="153"/>
      <c r="H83" s="153">
        <v>4073.78</v>
      </c>
      <c r="I83" s="153"/>
      <c r="J83" s="153"/>
      <c r="K83" s="153"/>
      <c r="L83" s="153">
        <v>4073.78</v>
      </c>
      <c r="M83" s="153"/>
      <c r="N83" s="153"/>
      <c r="O83" s="153" t="s">
        <v>325</v>
      </c>
      <c r="P83" s="153" t="s">
        <v>324</v>
      </c>
    </row>
    <row r="84" spans="1:16" ht="24">
      <c r="A84" s="42" t="s">
        <v>40</v>
      </c>
      <c r="B84" s="17" t="s">
        <v>191</v>
      </c>
      <c r="C84" s="36"/>
      <c r="D84" s="153">
        <v>25508.6</v>
      </c>
      <c r="E84" s="153"/>
      <c r="F84" s="153"/>
      <c r="G84" s="153"/>
      <c r="H84" s="153">
        <v>25228.22</v>
      </c>
      <c r="I84" s="153"/>
      <c r="J84" s="153"/>
      <c r="K84" s="153"/>
      <c r="L84" s="153">
        <v>25228.22</v>
      </c>
      <c r="M84" s="153"/>
      <c r="N84" s="153"/>
      <c r="O84" s="153" t="s">
        <v>326</v>
      </c>
      <c r="P84" s="153" t="s">
        <v>324</v>
      </c>
    </row>
    <row r="85" spans="1:16" ht="36">
      <c r="A85" s="42" t="s">
        <v>41</v>
      </c>
      <c r="B85" s="17" t="s">
        <v>217</v>
      </c>
      <c r="C85" s="36"/>
      <c r="D85" s="153">
        <v>2000</v>
      </c>
      <c r="E85" s="153"/>
      <c r="F85" s="153"/>
      <c r="G85" s="153"/>
      <c r="H85" s="153">
        <v>1440</v>
      </c>
      <c r="I85" s="153"/>
      <c r="J85" s="153"/>
      <c r="K85" s="153"/>
      <c r="L85" s="153">
        <v>1440</v>
      </c>
      <c r="M85" s="153"/>
      <c r="N85" s="153"/>
      <c r="O85" s="153" t="s">
        <v>327</v>
      </c>
      <c r="P85" s="153" t="s">
        <v>324</v>
      </c>
    </row>
    <row r="86" spans="1:16" ht="36">
      <c r="A86" s="42" t="s">
        <v>42</v>
      </c>
      <c r="B86" s="17" t="s">
        <v>90</v>
      </c>
      <c r="C86" s="36"/>
      <c r="D86" s="153">
        <v>2000</v>
      </c>
      <c r="E86" s="153"/>
      <c r="F86" s="153"/>
      <c r="G86" s="153"/>
      <c r="H86" s="153">
        <v>1640</v>
      </c>
      <c r="I86" s="153"/>
      <c r="J86" s="153"/>
      <c r="K86" s="153"/>
      <c r="L86" s="153">
        <v>1640</v>
      </c>
      <c r="M86" s="153"/>
      <c r="N86" s="153"/>
      <c r="O86" s="153" t="s">
        <v>327</v>
      </c>
      <c r="P86" s="153" t="s">
        <v>324</v>
      </c>
    </row>
    <row r="87" spans="1:16" ht="40.9" customHeight="1">
      <c r="A87" s="42" t="s">
        <v>43</v>
      </c>
      <c r="B87" s="17" t="s">
        <v>138</v>
      </c>
      <c r="C87" s="36"/>
      <c r="D87" s="153">
        <v>564</v>
      </c>
      <c r="E87" s="153"/>
      <c r="F87" s="153"/>
      <c r="G87" s="153"/>
      <c r="H87" s="153">
        <v>564</v>
      </c>
      <c r="I87" s="153"/>
      <c r="J87" s="153"/>
      <c r="K87" s="153"/>
      <c r="L87" s="153">
        <v>564</v>
      </c>
      <c r="M87" s="153"/>
      <c r="N87" s="153"/>
      <c r="O87" s="153" t="s">
        <v>327</v>
      </c>
      <c r="P87" s="153" t="s">
        <v>324</v>
      </c>
    </row>
    <row r="88" spans="1:16" ht="21" customHeight="1">
      <c r="A88" s="42" t="s">
        <v>44</v>
      </c>
      <c r="B88" s="61" t="s">
        <v>218</v>
      </c>
      <c r="C88" s="36"/>
      <c r="D88" s="153">
        <v>1062</v>
      </c>
      <c r="E88" s="153"/>
      <c r="F88" s="153"/>
      <c r="G88" s="153"/>
      <c r="H88" s="153">
        <v>1062</v>
      </c>
      <c r="I88" s="153"/>
      <c r="J88" s="153"/>
      <c r="K88" s="153"/>
      <c r="L88" s="153">
        <v>1062</v>
      </c>
      <c r="M88" s="153"/>
      <c r="N88" s="153"/>
      <c r="O88" s="153" t="s">
        <v>327</v>
      </c>
      <c r="P88" s="153" t="s">
        <v>324</v>
      </c>
    </row>
    <row r="89" spans="1:16" ht="54.4" customHeight="1">
      <c r="A89" s="42" t="s">
        <v>278</v>
      </c>
      <c r="B89" s="61" t="s">
        <v>279</v>
      </c>
      <c r="C89" s="36"/>
      <c r="D89" s="153">
        <v>3000</v>
      </c>
      <c r="E89" s="153"/>
      <c r="F89" s="153"/>
      <c r="G89" s="153"/>
      <c r="H89" s="153">
        <v>3000</v>
      </c>
      <c r="I89" s="153"/>
      <c r="J89" s="153"/>
      <c r="K89" s="153"/>
      <c r="L89" s="153">
        <v>3000</v>
      </c>
      <c r="M89" s="153"/>
      <c r="N89" s="153"/>
      <c r="O89" s="153" t="s">
        <v>277</v>
      </c>
      <c r="P89" s="153" t="s">
        <v>324</v>
      </c>
    </row>
    <row r="90" spans="1:16" ht="114.6" customHeight="1">
      <c r="A90" s="43" t="s">
        <v>45</v>
      </c>
      <c r="B90" s="62" t="s">
        <v>46</v>
      </c>
      <c r="C90" s="14"/>
      <c r="D90" s="157">
        <v>29583.4</v>
      </c>
      <c r="E90" s="157"/>
      <c r="F90" s="157"/>
      <c r="G90" s="157"/>
      <c r="H90" s="157">
        <v>28196.2</v>
      </c>
      <c r="I90" s="157"/>
      <c r="J90" s="157"/>
      <c r="K90" s="157"/>
      <c r="L90" s="157">
        <v>28196.2</v>
      </c>
      <c r="M90" s="157"/>
      <c r="N90" s="157"/>
      <c r="O90" s="157" t="s">
        <v>404</v>
      </c>
      <c r="P90" s="157" t="s">
        <v>324</v>
      </c>
    </row>
    <row r="91" spans="1:16" ht="51" customHeight="1">
      <c r="A91" s="42" t="s">
        <v>47</v>
      </c>
      <c r="B91" s="17" t="s">
        <v>219</v>
      </c>
      <c r="C91" s="36"/>
      <c r="D91" s="153">
        <v>11583.4</v>
      </c>
      <c r="E91" s="153"/>
      <c r="F91" s="153"/>
      <c r="G91" s="153"/>
      <c r="H91" s="153">
        <v>11583.4</v>
      </c>
      <c r="I91" s="153"/>
      <c r="J91" s="153"/>
      <c r="K91" s="153"/>
      <c r="L91" s="153">
        <v>11583.4</v>
      </c>
      <c r="M91" s="153"/>
      <c r="N91" s="153"/>
      <c r="O91" s="153" t="s">
        <v>405</v>
      </c>
      <c r="P91" s="153" t="s">
        <v>324</v>
      </c>
    </row>
    <row r="92" spans="1:16" ht="24">
      <c r="A92" s="42" t="s">
        <v>48</v>
      </c>
      <c r="B92" s="17" t="s">
        <v>220</v>
      </c>
      <c r="C92" s="36"/>
      <c r="D92" s="153">
        <v>10000</v>
      </c>
      <c r="E92" s="153">
        <v>1000</v>
      </c>
      <c r="F92" s="153"/>
      <c r="G92" s="153"/>
      <c r="H92" s="153">
        <v>10000</v>
      </c>
      <c r="I92" s="153">
        <v>1000</v>
      </c>
      <c r="J92" s="153"/>
      <c r="K92" s="153"/>
      <c r="L92" s="153">
        <v>10000</v>
      </c>
      <c r="M92" s="153">
        <v>1000</v>
      </c>
      <c r="N92" s="153"/>
      <c r="O92" s="153" t="s">
        <v>406</v>
      </c>
      <c r="P92" s="153" t="s">
        <v>324</v>
      </c>
    </row>
    <row r="93" spans="1:16" ht="24">
      <c r="A93" s="42" t="s">
        <v>49</v>
      </c>
      <c r="B93" s="17" t="s">
        <v>50</v>
      </c>
      <c r="C93" s="36"/>
      <c r="D93" s="153">
        <v>8000</v>
      </c>
      <c r="E93" s="153"/>
      <c r="F93" s="153"/>
      <c r="G93" s="153"/>
      <c r="H93" s="153">
        <v>6612.8</v>
      </c>
      <c r="I93" s="153"/>
      <c r="J93" s="153"/>
      <c r="K93" s="153"/>
      <c r="L93" s="153">
        <v>6612.8</v>
      </c>
      <c r="M93" s="153"/>
      <c r="N93" s="153"/>
      <c r="O93" s="153" t="s">
        <v>407</v>
      </c>
      <c r="P93" s="153" t="s">
        <v>324</v>
      </c>
    </row>
    <row r="94" spans="1:16" ht="36">
      <c r="A94" s="74" t="s">
        <v>51</v>
      </c>
      <c r="B94" s="62" t="s">
        <v>52</v>
      </c>
      <c r="C94" s="44"/>
      <c r="D94" s="157">
        <v>5885.2</v>
      </c>
      <c r="E94" s="157"/>
      <c r="F94" s="157"/>
      <c r="G94" s="157"/>
      <c r="H94" s="157">
        <v>5885.17</v>
      </c>
      <c r="I94" s="157"/>
      <c r="J94" s="157"/>
      <c r="K94" s="157"/>
      <c r="L94" s="157">
        <v>5885.17</v>
      </c>
      <c r="M94" s="157"/>
      <c r="N94" s="157"/>
      <c r="O94" s="157" t="s">
        <v>328</v>
      </c>
      <c r="P94" s="157" t="s">
        <v>324</v>
      </c>
    </row>
    <row r="95" spans="1:16" ht="40.9" customHeight="1">
      <c r="A95" s="73" t="s">
        <v>53</v>
      </c>
      <c r="B95" s="61" t="s">
        <v>139</v>
      </c>
      <c r="C95" s="36"/>
      <c r="D95" s="153">
        <v>506</v>
      </c>
      <c r="E95" s="153"/>
      <c r="F95" s="153"/>
      <c r="G95" s="153"/>
      <c r="H95" s="153">
        <v>506</v>
      </c>
      <c r="I95" s="153"/>
      <c r="J95" s="153"/>
      <c r="K95" s="153"/>
      <c r="L95" s="153">
        <v>506</v>
      </c>
      <c r="M95" s="153"/>
      <c r="N95" s="153"/>
      <c r="O95" s="153" t="s">
        <v>329</v>
      </c>
      <c r="P95" s="153" t="s">
        <v>324</v>
      </c>
    </row>
    <row r="96" spans="1:16" ht="68.650000000000006" customHeight="1">
      <c r="A96" s="105" t="s">
        <v>140</v>
      </c>
      <c r="B96" s="120" t="s">
        <v>221</v>
      </c>
      <c r="C96" s="36"/>
      <c r="D96" s="157">
        <v>579.20000000000005</v>
      </c>
      <c r="E96" s="157"/>
      <c r="F96" s="157"/>
      <c r="G96" s="157"/>
      <c r="H96" s="157">
        <v>579.16999999999996</v>
      </c>
      <c r="I96" s="157"/>
      <c r="J96" s="157"/>
      <c r="K96" s="157"/>
      <c r="L96" s="157">
        <v>579.16999999999996</v>
      </c>
      <c r="M96" s="157"/>
      <c r="N96" s="157"/>
      <c r="O96" s="157" t="s">
        <v>327</v>
      </c>
      <c r="P96" s="157" t="s">
        <v>324</v>
      </c>
    </row>
    <row r="97" spans="1:16" ht="82.9" customHeight="1">
      <c r="A97" s="106" t="s">
        <v>265</v>
      </c>
      <c r="B97" s="107" t="s">
        <v>266</v>
      </c>
      <c r="C97" s="36"/>
      <c r="D97" s="153">
        <v>4800</v>
      </c>
      <c r="E97" s="153">
        <v>480</v>
      </c>
      <c r="F97" s="153"/>
      <c r="G97" s="153"/>
      <c r="H97" s="153">
        <v>4800</v>
      </c>
      <c r="I97" s="153">
        <v>480</v>
      </c>
      <c r="J97" s="153"/>
      <c r="K97" s="153"/>
      <c r="L97" s="153">
        <v>4800</v>
      </c>
      <c r="M97" s="153">
        <v>480</v>
      </c>
      <c r="N97" s="153"/>
      <c r="O97" s="153" t="s">
        <v>330</v>
      </c>
      <c r="P97" s="153" t="s">
        <v>324</v>
      </c>
    </row>
    <row r="98" spans="1:16" ht="36">
      <c r="A98" s="75" t="s">
        <v>54</v>
      </c>
      <c r="B98" s="62" t="s">
        <v>55</v>
      </c>
      <c r="C98" s="4"/>
      <c r="D98" s="157">
        <v>1842.8</v>
      </c>
      <c r="E98" s="157"/>
      <c r="F98" s="157"/>
      <c r="G98" s="157"/>
      <c r="H98" s="157">
        <v>1842.8</v>
      </c>
      <c r="I98" s="157"/>
      <c r="J98" s="157"/>
      <c r="K98" s="157"/>
      <c r="L98" s="157">
        <v>1842.8</v>
      </c>
      <c r="M98" s="157"/>
      <c r="N98" s="157"/>
      <c r="O98" s="157" t="s">
        <v>418</v>
      </c>
      <c r="P98" s="157" t="s">
        <v>324</v>
      </c>
    </row>
    <row r="99" spans="1:16" ht="24">
      <c r="A99" s="73" t="s">
        <v>56</v>
      </c>
      <c r="B99" s="61" t="s">
        <v>222</v>
      </c>
      <c r="C99" s="36"/>
      <c r="D99" s="153">
        <v>1842.8</v>
      </c>
      <c r="E99" s="153"/>
      <c r="F99" s="153"/>
      <c r="G99" s="153"/>
      <c r="H99" s="153">
        <v>1842.8</v>
      </c>
      <c r="I99" s="153"/>
      <c r="J99" s="153"/>
      <c r="K99" s="153"/>
      <c r="L99" s="153">
        <v>1842.8</v>
      </c>
      <c r="M99" s="153"/>
      <c r="N99" s="153"/>
      <c r="O99" s="153" t="s">
        <v>332</v>
      </c>
      <c r="P99" s="153" t="s">
        <v>324</v>
      </c>
    </row>
    <row r="100" spans="1:16" ht="60">
      <c r="A100" s="75" t="s">
        <v>57</v>
      </c>
      <c r="B100" s="62" t="s">
        <v>141</v>
      </c>
      <c r="C100" s="4"/>
      <c r="D100" s="157">
        <v>13057.7</v>
      </c>
      <c r="E100" s="157"/>
      <c r="F100" s="157"/>
      <c r="G100" s="157"/>
      <c r="H100" s="157">
        <v>13057.7</v>
      </c>
      <c r="I100" s="157"/>
      <c r="J100" s="157"/>
      <c r="K100" s="157"/>
      <c r="L100" s="157">
        <v>13057.7</v>
      </c>
      <c r="M100" s="153"/>
      <c r="N100" s="153"/>
      <c r="O100" s="153" t="s">
        <v>331</v>
      </c>
      <c r="P100" s="153" t="s">
        <v>324</v>
      </c>
    </row>
    <row r="101" spans="1:16" ht="24">
      <c r="A101" s="73" t="s">
        <v>58</v>
      </c>
      <c r="B101" s="61" t="s">
        <v>91</v>
      </c>
      <c r="C101" s="36"/>
      <c r="D101" s="153">
        <v>13057.7</v>
      </c>
      <c r="E101" s="153"/>
      <c r="F101" s="153"/>
      <c r="G101" s="153"/>
      <c r="H101" s="153">
        <v>13057.7</v>
      </c>
      <c r="I101" s="153"/>
      <c r="J101" s="153"/>
      <c r="K101" s="153"/>
      <c r="L101" s="153">
        <v>13057.7</v>
      </c>
      <c r="M101" s="157"/>
      <c r="N101" s="157"/>
      <c r="O101" s="157" t="s">
        <v>333</v>
      </c>
      <c r="P101" s="157" t="s">
        <v>324</v>
      </c>
    </row>
    <row r="102" spans="1:16" ht="43.15" customHeight="1">
      <c r="A102" s="75" t="s">
        <v>59</v>
      </c>
      <c r="B102" s="62" t="s">
        <v>142</v>
      </c>
      <c r="C102" s="14"/>
      <c r="D102" s="157">
        <v>2915</v>
      </c>
      <c r="E102" s="157"/>
      <c r="F102" s="157"/>
      <c r="G102" s="157"/>
      <c r="H102" s="157">
        <v>2662.5</v>
      </c>
      <c r="I102" s="157"/>
      <c r="J102" s="157"/>
      <c r="K102" s="157"/>
      <c r="L102" s="157">
        <v>2662.5</v>
      </c>
      <c r="M102" s="157"/>
      <c r="N102" s="157"/>
      <c r="O102" s="157" t="s">
        <v>334</v>
      </c>
      <c r="P102" s="157" t="s">
        <v>324</v>
      </c>
    </row>
    <row r="103" spans="1:16" ht="46.9" customHeight="1">
      <c r="A103" s="73" t="s">
        <v>60</v>
      </c>
      <c r="B103" s="160" t="s">
        <v>413</v>
      </c>
      <c r="C103" s="153"/>
      <c r="D103" s="153">
        <v>525</v>
      </c>
      <c r="E103" s="153"/>
      <c r="F103" s="153"/>
      <c r="G103" s="153"/>
      <c r="H103" s="153">
        <v>525</v>
      </c>
      <c r="I103" s="153"/>
      <c r="J103" s="153"/>
      <c r="K103" s="153"/>
      <c r="L103" s="153">
        <v>525</v>
      </c>
      <c r="M103" s="153"/>
      <c r="N103" s="153"/>
      <c r="O103" s="153" t="s">
        <v>335</v>
      </c>
      <c r="P103" s="153" t="s">
        <v>324</v>
      </c>
    </row>
    <row r="104" spans="1:16" ht="25.9" customHeight="1">
      <c r="A104" s="42" t="s">
        <v>280</v>
      </c>
      <c r="B104" s="160" t="s">
        <v>143</v>
      </c>
      <c r="C104" s="153"/>
      <c r="D104" s="153">
        <v>2390</v>
      </c>
      <c r="E104" s="153"/>
      <c r="F104" s="153"/>
      <c r="G104" s="153"/>
      <c r="H104" s="153">
        <v>2137.5</v>
      </c>
      <c r="I104" s="153"/>
      <c r="J104" s="153"/>
      <c r="K104" s="153"/>
      <c r="L104" s="153">
        <v>2137.5</v>
      </c>
      <c r="M104" s="153"/>
      <c r="N104" s="153"/>
      <c r="O104" s="153" t="s">
        <v>336</v>
      </c>
      <c r="P104" s="153" t="s">
        <v>324</v>
      </c>
    </row>
    <row r="105" spans="1:16" ht="47.45" customHeight="1">
      <c r="A105" s="211" t="s">
        <v>414</v>
      </c>
      <c r="B105" s="161" t="s">
        <v>415</v>
      </c>
      <c r="C105" s="157"/>
      <c r="D105" s="157">
        <v>60000</v>
      </c>
      <c r="E105" s="157"/>
      <c r="F105" s="157"/>
      <c r="G105" s="157"/>
      <c r="H105" s="157">
        <f>H106</f>
        <v>59999.88</v>
      </c>
      <c r="I105" s="157"/>
      <c r="J105" s="157"/>
      <c r="K105" s="157"/>
      <c r="L105" s="157">
        <f>L106</f>
        <v>59999.88</v>
      </c>
      <c r="M105" s="157"/>
      <c r="N105" s="157"/>
      <c r="O105" s="157" t="s">
        <v>337</v>
      </c>
      <c r="P105" s="157" t="s">
        <v>324</v>
      </c>
    </row>
    <row r="106" spans="1:16" ht="83.45" customHeight="1">
      <c r="A106" s="212" t="s">
        <v>416</v>
      </c>
      <c r="B106" s="160" t="s">
        <v>417</v>
      </c>
      <c r="C106" s="153"/>
      <c r="D106" s="153">
        <v>60000</v>
      </c>
      <c r="E106" s="153"/>
      <c r="F106" s="153"/>
      <c r="G106" s="153"/>
      <c r="H106" s="153">
        <v>59999.88</v>
      </c>
      <c r="I106" s="153"/>
      <c r="J106" s="153"/>
      <c r="K106" s="153"/>
      <c r="L106" s="153">
        <v>59999.88</v>
      </c>
      <c r="M106" s="153"/>
      <c r="N106" s="153"/>
      <c r="O106" s="153" t="s">
        <v>338</v>
      </c>
      <c r="P106" s="153" t="s">
        <v>324</v>
      </c>
    </row>
    <row r="107" spans="1:16" ht="14.45" customHeight="1">
      <c r="A107" s="45"/>
      <c r="B107" s="12" t="s">
        <v>155</v>
      </c>
      <c r="C107" s="3"/>
      <c r="D107" s="37">
        <f>SUM(D82,D90,D94,D98,D100,D102,D105)</f>
        <v>152092.70000000001</v>
      </c>
      <c r="E107" s="37">
        <v>480</v>
      </c>
      <c r="F107" s="37">
        <v>0</v>
      </c>
      <c r="G107" s="37">
        <v>0</v>
      </c>
      <c r="H107" s="37">
        <f>SUM(H82,H90,H94,H98,H100,H102,H105)</f>
        <v>148652.25</v>
      </c>
      <c r="I107" s="37">
        <v>480</v>
      </c>
      <c r="J107" s="37">
        <v>0</v>
      </c>
      <c r="K107" s="37">
        <v>0</v>
      </c>
      <c r="L107" s="37">
        <f>SUM(L82,L90,L94,L98,L100,L102,L105)</f>
        <v>148652.25</v>
      </c>
      <c r="M107" s="37">
        <v>480</v>
      </c>
      <c r="N107" s="10"/>
      <c r="O107" s="4"/>
      <c r="P107" s="90"/>
    </row>
    <row r="108" spans="1:16" ht="14.45" customHeight="1">
      <c r="A108" s="226" t="s">
        <v>204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86"/>
      <c r="P108" s="85"/>
    </row>
    <row r="109" spans="1:16" ht="49.15" customHeight="1">
      <c r="A109" s="75" t="s">
        <v>61</v>
      </c>
      <c r="B109" s="46" t="s">
        <v>62</v>
      </c>
      <c r="C109" s="14"/>
      <c r="D109" s="157">
        <v>9483.7800000000007</v>
      </c>
      <c r="E109" s="157"/>
      <c r="F109" s="157"/>
      <c r="G109" s="157"/>
      <c r="H109" s="157">
        <f>SUM(H110:H113)</f>
        <v>8966</v>
      </c>
      <c r="I109" s="157"/>
      <c r="J109" s="157"/>
      <c r="K109" s="157"/>
      <c r="L109" s="157">
        <f>SUM(L110:L113)</f>
        <v>8966</v>
      </c>
      <c r="M109" s="157"/>
      <c r="N109" s="157"/>
      <c r="O109" s="157" t="s">
        <v>259</v>
      </c>
      <c r="P109" s="157" t="s">
        <v>324</v>
      </c>
    </row>
    <row r="110" spans="1:16" ht="36">
      <c r="A110" s="42" t="s">
        <v>63</v>
      </c>
      <c r="B110" s="41" t="s">
        <v>144</v>
      </c>
      <c r="C110" s="36"/>
      <c r="D110" s="153">
        <v>1000</v>
      </c>
      <c r="E110" s="153"/>
      <c r="F110" s="153"/>
      <c r="G110" s="153"/>
      <c r="H110" s="153">
        <v>1000</v>
      </c>
      <c r="I110" s="153"/>
      <c r="J110" s="153"/>
      <c r="K110" s="153"/>
      <c r="L110" s="153">
        <v>1000</v>
      </c>
      <c r="M110" s="153"/>
      <c r="N110" s="153"/>
      <c r="O110" s="153" t="s">
        <v>342</v>
      </c>
      <c r="P110" s="153" t="s">
        <v>324</v>
      </c>
    </row>
    <row r="111" spans="1:16" ht="36" customHeight="1">
      <c r="A111" s="42" t="s">
        <v>64</v>
      </c>
      <c r="B111" s="41" t="s">
        <v>9</v>
      </c>
      <c r="C111" s="36"/>
      <c r="D111" s="153">
        <v>2650</v>
      </c>
      <c r="E111" s="153">
        <v>265</v>
      </c>
      <c r="F111" s="153"/>
      <c r="G111" s="153"/>
      <c r="H111" s="153">
        <v>2650</v>
      </c>
      <c r="I111" s="153">
        <v>265</v>
      </c>
      <c r="J111" s="153"/>
      <c r="K111" s="153"/>
      <c r="L111" s="153">
        <v>2650</v>
      </c>
      <c r="M111" s="153">
        <v>265</v>
      </c>
      <c r="N111" s="153"/>
      <c r="O111" s="153"/>
      <c r="P111" s="153" t="s">
        <v>324</v>
      </c>
    </row>
    <row r="112" spans="1:16" ht="54.4" customHeight="1">
      <c r="A112" s="114" t="s">
        <v>260</v>
      </c>
      <c r="B112" s="41" t="s">
        <v>92</v>
      </c>
      <c r="C112" s="95"/>
      <c r="D112" s="153">
        <v>3833.78</v>
      </c>
      <c r="E112" s="153"/>
      <c r="F112" s="153"/>
      <c r="G112" s="153"/>
      <c r="H112" s="153">
        <v>3316</v>
      </c>
      <c r="I112" s="153"/>
      <c r="J112" s="153"/>
      <c r="K112" s="153"/>
      <c r="L112" s="153">
        <v>3316</v>
      </c>
      <c r="M112" s="153"/>
      <c r="N112" s="153"/>
      <c r="O112" s="153" t="s">
        <v>327</v>
      </c>
      <c r="P112" s="153" t="s">
        <v>324</v>
      </c>
    </row>
    <row r="113" spans="1:16" ht="54.4" customHeight="1">
      <c r="A113" s="114" t="s">
        <v>8</v>
      </c>
      <c r="B113" s="113" t="s">
        <v>261</v>
      </c>
      <c r="C113" s="95"/>
      <c r="D113" s="153">
        <v>2000</v>
      </c>
      <c r="E113" s="153"/>
      <c r="F113" s="153"/>
      <c r="G113" s="153"/>
      <c r="H113" s="153">
        <v>2000</v>
      </c>
      <c r="I113" s="153"/>
      <c r="J113" s="153"/>
      <c r="K113" s="153"/>
      <c r="L113" s="153">
        <v>2000</v>
      </c>
      <c r="M113" s="153"/>
      <c r="N113" s="153"/>
      <c r="O113" s="153" t="s">
        <v>281</v>
      </c>
      <c r="P113" s="153" t="s">
        <v>324</v>
      </c>
    </row>
    <row r="114" spans="1:16" ht="48.6" customHeight="1">
      <c r="A114" s="75" t="s">
        <v>65</v>
      </c>
      <c r="B114" s="46" t="s">
        <v>66</v>
      </c>
      <c r="C114" s="14"/>
      <c r="D114" s="157">
        <f>SUM(D115:D117)</f>
        <v>2984.86</v>
      </c>
      <c r="E114" s="157"/>
      <c r="F114" s="157"/>
      <c r="G114" s="157"/>
      <c r="H114" s="157">
        <f>SUM(H115:H117)</f>
        <v>2631</v>
      </c>
      <c r="I114" s="157"/>
      <c r="J114" s="157"/>
      <c r="K114" s="157"/>
      <c r="L114" s="157">
        <f>SUM(L115:L117)</f>
        <v>2631</v>
      </c>
      <c r="M114" s="157"/>
      <c r="N114" s="157"/>
      <c r="O114" s="157" t="s">
        <v>343</v>
      </c>
      <c r="P114" s="157" t="s">
        <v>324</v>
      </c>
    </row>
    <row r="115" spans="1:16" ht="37.9" customHeight="1">
      <c r="A115" s="42" t="s">
        <v>67</v>
      </c>
      <c r="B115" s="41" t="s">
        <v>93</v>
      </c>
      <c r="C115" s="36"/>
      <c r="D115" s="153">
        <v>1300</v>
      </c>
      <c r="E115" s="153"/>
      <c r="F115" s="153"/>
      <c r="G115" s="153"/>
      <c r="H115" s="153">
        <v>946</v>
      </c>
      <c r="I115" s="153"/>
      <c r="J115" s="153"/>
      <c r="K115" s="153"/>
      <c r="L115" s="153">
        <v>946</v>
      </c>
      <c r="M115" s="153"/>
      <c r="N115" s="153"/>
      <c r="O115" s="153" t="s">
        <v>327</v>
      </c>
      <c r="P115" s="153" t="s">
        <v>324</v>
      </c>
    </row>
    <row r="116" spans="1:16" ht="42.6" customHeight="1">
      <c r="A116" s="42" t="s">
        <v>68</v>
      </c>
      <c r="B116" s="41" t="s">
        <v>94</v>
      </c>
      <c r="C116" s="36"/>
      <c r="D116" s="153">
        <v>842.46</v>
      </c>
      <c r="E116" s="153"/>
      <c r="F116" s="153"/>
      <c r="G116" s="153"/>
      <c r="H116" s="153">
        <v>842.5</v>
      </c>
      <c r="I116" s="153"/>
      <c r="J116" s="153"/>
      <c r="K116" s="153"/>
      <c r="L116" s="153">
        <v>842.5</v>
      </c>
      <c r="M116" s="153"/>
      <c r="N116" s="153"/>
      <c r="O116" s="153" t="s">
        <v>327</v>
      </c>
      <c r="P116" s="153" t="s">
        <v>324</v>
      </c>
    </row>
    <row r="117" spans="1:16" ht="40.15" customHeight="1">
      <c r="A117" s="42" t="s">
        <v>69</v>
      </c>
      <c r="B117" s="41" t="s">
        <v>95</v>
      </c>
      <c r="C117" s="36"/>
      <c r="D117" s="153">
        <v>842.4</v>
      </c>
      <c r="E117" s="153"/>
      <c r="F117" s="153"/>
      <c r="G117" s="153"/>
      <c r="H117" s="153">
        <v>842.5</v>
      </c>
      <c r="I117" s="153"/>
      <c r="J117" s="153"/>
      <c r="K117" s="153"/>
      <c r="L117" s="153">
        <v>842.5</v>
      </c>
      <c r="M117" s="153"/>
      <c r="N117" s="153"/>
      <c r="O117" s="153" t="s">
        <v>327</v>
      </c>
      <c r="P117" s="153" t="s">
        <v>324</v>
      </c>
    </row>
    <row r="118" spans="1:16" ht="46.9" customHeight="1">
      <c r="A118" s="47" t="s">
        <v>96</v>
      </c>
      <c r="B118" s="40" t="s">
        <v>97</v>
      </c>
      <c r="C118" s="36"/>
      <c r="D118" s="157">
        <v>22576.67</v>
      </c>
      <c r="E118" s="157"/>
      <c r="F118" s="157"/>
      <c r="G118" s="157"/>
      <c r="H118" s="157">
        <f>SUM(H119:H120)</f>
        <v>22576.67</v>
      </c>
      <c r="I118" s="157"/>
      <c r="J118" s="157"/>
      <c r="K118" s="157"/>
      <c r="L118" s="157">
        <f>SUM(L119:L120)</f>
        <v>22576.67</v>
      </c>
      <c r="M118" s="157"/>
      <c r="N118" s="157"/>
      <c r="O118" s="157" t="s">
        <v>344</v>
      </c>
      <c r="P118" s="157" t="s">
        <v>324</v>
      </c>
    </row>
    <row r="119" spans="1:16" ht="33.6" customHeight="1">
      <c r="A119" s="42" t="s">
        <v>99</v>
      </c>
      <c r="B119" s="26" t="s">
        <v>98</v>
      </c>
      <c r="C119" s="36"/>
      <c r="D119" s="153">
        <v>22000</v>
      </c>
      <c r="E119" s="153"/>
      <c r="F119" s="153"/>
      <c r="G119" s="153"/>
      <c r="H119" s="153">
        <v>22000</v>
      </c>
      <c r="I119" s="153"/>
      <c r="J119" s="153"/>
      <c r="K119" s="153"/>
      <c r="L119" s="153">
        <v>22000</v>
      </c>
      <c r="M119" s="153"/>
      <c r="N119" s="153"/>
      <c r="O119" s="153" t="s">
        <v>346</v>
      </c>
      <c r="P119" s="153" t="s">
        <v>324</v>
      </c>
    </row>
    <row r="120" spans="1:16" ht="33.6" customHeight="1">
      <c r="A120" s="42" t="s">
        <v>345</v>
      </c>
      <c r="B120" s="158"/>
      <c r="C120" s="36"/>
      <c r="D120" s="153">
        <v>576.66999999999996</v>
      </c>
      <c r="E120" s="153"/>
      <c r="F120" s="153"/>
      <c r="G120" s="153"/>
      <c r="H120" s="153">
        <v>576.66999999999996</v>
      </c>
      <c r="I120" s="153"/>
      <c r="J120" s="153"/>
      <c r="K120" s="153"/>
      <c r="L120" s="153">
        <v>576.66999999999996</v>
      </c>
      <c r="M120" s="153"/>
      <c r="N120" s="153"/>
      <c r="O120" s="153" t="s">
        <v>347</v>
      </c>
      <c r="P120" s="153" t="s">
        <v>324</v>
      </c>
    </row>
    <row r="121" spans="1:16" ht="34.9" customHeight="1">
      <c r="A121" s="42"/>
      <c r="B121" s="11" t="s">
        <v>154</v>
      </c>
      <c r="C121" s="4"/>
      <c r="D121" s="157">
        <f>SUM(D109,D114,D118)</f>
        <v>35045.31</v>
      </c>
      <c r="E121" s="157">
        <v>265</v>
      </c>
      <c r="F121" s="157"/>
      <c r="G121" s="157"/>
      <c r="H121" s="157">
        <f>SUM(H109,H114,H118)</f>
        <v>34173.67</v>
      </c>
      <c r="I121" s="157">
        <v>265</v>
      </c>
      <c r="J121" s="157"/>
      <c r="K121" s="157"/>
      <c r="L121" s="157">
        <f>SUM(L109,L114,L118)</f>
        <v>34173.67</v>
      </c>
      <c r="M121" s="157">
        <v>265</v>
      </c>
      <c r="N121" s="157"/>
      <c r="O121" s="157"/>
      <c r="P121" s="157"/>
    </row>
    <row r="122" spans="1:16" ht="24" customHeight="1">
      <c r="A122" s="220" t="s">
        <v>100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86"/>
      <c r="P122" s="85"/>
    </row>
    <row r="123" spans="1:16" ht="98.45" customHeight="1">
      <c r="A123" s="75" t="s">
        <v>70</v>
      </c>
      <c r="B123" s="161" t="s">
        <v>71</v>
      </c>
      <c r="C123" s="157"/>
      <c r="D123" s="157">
        <v>38913.300000000003</v>
      </c>
      <c r="E123" s="157"/>
      <c r="F123" s="157"/>
      <c r="G123" s="157"/>
      <c r="H123" s="157">
        <f>SUM(H124:H128)</f>
        <v>37713.300000000003</v>
      </c>
      <c r="I123" s="157"/>
      <c r="J123" s="157"/>
      <c r="K123" s="157"/>
      <c r="L123" s="157">
        <f>SUM(L124:L128)</f>
        <v>37713.300000000003</v>
      </c>
      <c r="M123" s="157"/>
      <c r="N123" s="157"/>
      <c r="O123" s="157" t="s">
        <v>348</v>
      </c>
      <c r="P123" s="157" t="s">
        <v>324</v>
      </c>
    </row>
    <row r="124" spans="1:16" ht="88.15" customHeight="1">
      <c r="A124" s="42" t="s">
        <v>72</v>
      </c>
      <c r="B124" s="17" t="s">
        <v>145</v>
      </c>
      <c r="C124" s="36"/>
      <c r="D124" s="153">
        <v>664</v>
      </c>
      <c r="E124" s="153"/>
      <c r="F124" s="153"/>
      <c r="G124" s="153"/>
      <c r="H124" s="153">
        <v>664</v>
      </c>
      <c r="I124" s="153"/>
      <c r="J124" s="153"/>
      <c r="K124" s="153"/>
      <c r="L124" s="153">
        <v>664</v>
      </c>
      <c r="M124" s="153"/>
      <c r="N124" s="153"/>
      <c r="O124" s="153" t="s">
        <v>327</v>
      </c>
      <c r="P124" s="153" t="s">
        <v>324</v>
      </c>
    </row>
    <row r="125" spans="1:16" ht="43.9" customHeight="1">
      <c r="A125" s="115" t="s">
        <v>73</v>
      </c>
      <c r="B125" s="17" t="s">
        <v>146</v>
      </c>
      <c r="C125" s="36"/>
      <c r="D125" s="153">
        <v>1000</v>
      </c>
      <c r="E125" s="153"/>
      <c r="F125" s="153"/>
      <c r="G125" s="153"/>
      <c r="H125" s="153">
        <v>1000</v>
      </c>
      <c r="I125" s="153"/>
      <c r="J125" s="153"/>
      <c r="K125" s="153"/>
      <c r="L125" s="153">
        <v>1000</v>
      </c>
      <c r="M125" s="153"/>
      <c r="N125" s="153"/>
      <c r="O125" s="153" t="s">
        <v>349</v>
      </c>
      <c r="P125" s="153" t="s">
        <v>324</v>
      </c>
    </row>
    <row r="126" spans="1:16" ht="46.15" customHeight="1">
      <c r="A126" s="136" t="s">
        <v>354</v>
      </c>
      <c r="B126" s="139" t="s">
        <v>74</v>
      </c>
      <c r="C126" s="108"/>
      <c r="D126" s="153">
        <v>18839.3</v>
      </c>
      <c r="E126" s="153"/>
      <c r="F126" s="153"/>
      <c r="G126" s="153"/>
      <c r="H126" s="153">
        <v>17639.3</v>
      </c>
      <c r="I126" s="153"/>
      <c r="J126" s="153"/>
      <c r="K126" s="153"/>
      <c r="L126" s="153">
        <v>17639.3</v>
      </c>
      <c r="M126" s="153"/>
      <c r="N126" s="153"/>
      <c r="O126" s="153" t="s">
        <v>350</v>
      </c>
      <c r="P126" s="153" t="s">
        <v>324</v>
      </c>
    </row>
    <row r="127" spans="1:16" ht="102.6" customHeight="1">
      <c r="A127" s="137" t="s">
        <v>282</v>
      </c>
      <c r="B127" s="120" t="s">
        <v>283</v>
      </c>
      <c r="C127" s="130"/>
      <c r="D127" s="153">
        <v>1650</v>
      </c>
      <c r="E127" s="153"/>
      <c r="F127" s="153"/>
      <c r="G127" s="153"/>
      <c r="H127" s="153">
        <v>1650</v>
      </c>
      <c r="I127" s="153"/>
      <c r="J127" s="153"/>
      <c r="K127" s="153"/>
      <c r="L127" s="153">
        <v>1650</v>
      </c>
      <c r="M127" s="153"/>
      <c r="N127" s="153"/>
      <c r="O127" s="153" t="s">
        <v>0</v>
      </c>
      <c r="P127" s="153" t="s">
        <v>324</v>
      </c>
    </row>
    <row r="128" spans="1:16" ht="66.599999999999994" customHeight="1">
      <c r="A128" s="159" t="s">
        <v>352</v>
      </c>
      <c r="B128" s="160" t="s">
        <v>353</v>
      </c>
      <c r="C128" s="153"/>
      <c r="D128" s="153">
        <v>16760</v>
      </c>
      <c r="E128" s="153"/>
      <c r="F128" s="153"/>
      <c r="G128" s="153"/>
      <c r="H128" s="153">
        <v>16760</v>
      </c>
      <c r="I128" s="153"/>
      <c r="J128" s="153"/>
      <c r="K128" s="153"/>
      <c r="L128" s="153">
        <v>16760</v>
      </c>
      <c r="M128" s="153"/>
      <c r="N128" s="153"/>
      <c r="O128" s="153" t="s">
        <v>351</v>
      </c>
      <c r="P128" s="153" t="s">
        <v>324</v>
      </c>
    </row>
    <row r="129" spans="1:16" ht="117.6" customHeight="1">
      <c r="A129" s="138" t="s">
        <v>75</v>
      </c>
      <c r="B129" s="162" t="s">
        <v>77</v>
      </c>
      <c r="C129" s="116"/>
      <c r="D129" s="157">
        <v>514.29999999999995</v>
      </c>
      <c r="E129" s="157"/>
      <c r="F129" s="157"/>
      <c r="G129" s="157"/>
      <c r="H129" s="157">
        <v>514.29999999999995</v>
      </c>
      <c r="I129" s="157"/>
      <c r="J129" s="157"/>
      <c r="K129" s="157"/>
      <c r="L129" s="157">
        <v>514.29999999999995</v>
      </c>
      <c r="M129" s="157"/>
      <c r="N129" s="157"/>
      <c r="O129" s="157" t="s">
        <v>1</v>
      </c>
      <c r="P129" s="153" t="s">
        <v>324</v>
      </c>
    </row>
    <row r="130" spans="1:16" ht="69.599999999999994" customHeight="1">
      <c r="A130" s="137" t="s">
        <v>76</v>
      </c>
      <c r="B130" s="13" t="s">
        <v>192</v>
      </c>
      <c r="C130" s="51"/>
      <c r="D130" s="157">
        <v>514.29999999999995</v>
      </c>
      <c r="E130" s="157"/>
      <c r="F130" s="157"/>
      <c r="G130" s="157"/>
      <c r="H130" s="157">
        <v>514.29999999999995</v>
      </c>
      <c r="I130" s="157"/>
      <c r="J130" s="157"/>
      <c r="K130" s="157"/>
      <c r="L130" s="157">
        <v>514.29999999999995</v>
      </c>
      <c r="M130" s="85"/>
      <c r="N130" s="85"/>
      <c r="O130" s="1" t="s">
        <v>327</v>
      </c>
      <c r="P130" s="153" t="s">
        <v>324</v>
      </c>
    </row>
    <row r="131" spans="1:16" ht="26.45" customHeight="1">
      <c r="A131" s="45"/>
      <c r="B131" s="12" t="s">
        <v>153</v>
      </c>
      <c r="C131" s="14"/>
      <c r="D131" s="15">
        <f>SUM(D123,D130)</f>
        <v>39427.600000000006</v>
      </c>
      <c r="E131" s="15">
        <v>0</v>
      </c>
      <c r="F131" s="15">
        <v>0</v>
      </c>
      <c r="G131" s="15">
        <v>0</v>
      </c>
      <c r="H131" s="15">
        <f>SUM(H123,H130)</f>
        <v>38227.600000000006</v>
      </c>
      <c r="I131" s="15">
        <v>0</v>
      </c>
      <c r="J131" s="15">
        <v>0</v>
      </c>
      <c r="K131" s="15">
        <v>0</v>
      </c>
      <c r="L131" s="15">
        <f>SUM(L123,L129)</f>
        <v>38227.600000000006</v>
      </c>
      <c r="M131" s="52">
        <v>0</v>
      </c>
      <c r="N131" s="84">
        <v>0</v>
      </c>
      <c r="O131" s="35"/>
      <c r="P131" s="85"/>
    </row>
    <row r="132" spans="1:16" ht="27" customHeight="1">
      <c r="A132" s="220" t="s">
        <v>78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86"/>
      <c r="P132" s="85"/>
    </row>
    <row r="133" spans="1:16" ht="54" customHeight="1">
      <c r="A133" s="53" t="s">
        <v>86</v>
      </c>
      <c r="B133" s="69" t="s">
        <v>147</v>
      </c>
      <c r="C133" s="69"/>
      <c r="D133" s="9">
        <f>SUM(D134:D136)</f>
        <v>3344</v>
      </c>
      <c r="E133" s="9"/>
      <c r="F133" s="9"/>
      <c r="G133" s="9"/>
      <c r="H133" s="9">
        <f>SUM(H134:H136)</f>
        <v>3109.63</v>
      </c>
      <c r="I133" s="9"/>
      <c r="J133" s="9"/>
      <c r="K133" s="9"/>
      <c r="L133" s="9">
        <f>SUM(L134:L136)</f>
        <v>3109.63</v>
      </c>
      <c r="M133" s="9"/>
      <c r="N133" s="9"/>
      <c r="O133" s="89"/>
      <c r="P133" s="205" t="s">
        <v>358</v>
      </c>
    </row>
    <row r="134" spans="1:16" ht="89.45" customHeight="1">
      <c r="A134" s="70" t="s">
        <v>148</v>
      </c>
      <c r="B134" s="71" t="s">
        <v>206</v>
      </c>
      <c r="C134" s="71"/>
      <c r="D134" s="89">
        <v>417.6</v>
      </c>
      <c r="E134" s="89"/>
      <c r="F134" s="89"/>
      <c r="G134" s="89"/>
      <c r="H134" s="89">
        <v>394.63</v>
      </c>
      <c r="I134" s="89"/>
      <c r="J134" s="89"/>
      <c r="K134" s="89"/>
      <c r="L134" s="89">
        <v>394.63</v>
      </c>
      <c r="M134" s="89"/>
      <c r="N134" s="89"/>
      <c r="O134" s="89" t="s">
        <v>318</v>
      </c>
      <c r="P134" s="206" t="s">
        <v>408</v>
      </c>
    </row>
    <row r="135" spans="1:16" ht="58.15" customHeight="1">
      <c r="A135" s="70" t="s">
        <v>205</v>
      </c>
      <c r="B135" s="71" t="s">
        <v>207</v>
      </c>
      <c r="C135" s="71"/>
      <c r="D135" s="89">
        <v>100</v>
      </c>
      <c r="E135" s="89"/>
      <c r="F135" s="89"/>
      <c r="G135" s="89"/>
      <c r="H135" s="89">
        <v>0</v>
      </c>
      <c r="I135" s="89"/>
      <c r="J135" s="89"/>
      <c r="K135" s="89"/>
      <c r="L135" s="89">
        <v>0</v>
      </c>
      <c r="M135" s="89"/>
      <c r="N135" s="89"/>
      <c r="O135" s="89"/>
      <c r="P135" s="204" t="s">
        <v>409</v>
      </c>
    </row>
    <row r="136" spans="1:16" ht="72" customHeight="1">
      <c r="A136" s="70" t="s">
        <v>214</v>
      </c>
      <c r="B136" s="71" t="s">
        <v>208</v>
      </c>
      <c r="C136" s="71"/>
      <c r="D136" s="89">
        <v>2826.4</v>
      </c>
      <c r="E136" s="89"/>
      <c r="F136" s="89"/>
      <c r="G136" s="89"/>
      <c r="H136" s="89">
        <v>2715</v>
      </c>
      <c r="I136" s="89"/>
      <c r="J136" s="89"/>
      <c r="K136" s="89"/>
      <c r="L136" s="89">
        <v>2715</v>
      </c>
      <c r="M136" s="89"/>
      <c r="N136" s="89"/>
      <c r="O136" s="89" t="s">
        <v>319</v>
      </c>
      <c r="P136" s="206" t="s">
        <v>410</v>
      </c>
    </row>
    <row r="137" spans="1:16" ht="62.45" customHeight="1">
      <c r="A137" s="53" t="s">
        <v>87</v>
      </c>
      <c r="B137" s="69" t="s">
        <v>149</v>
      </c>
      <c r="C137" s="69"/>
      <c r="D137" s="154">
        <f>SUM(D138:D142)</f>
        <v>64790.5</v>
      </c>
      <c r="E137" s="154"/>
      <c r="F137" s="154"/>
      <c r="G137" s="154"/>
      <c r="H137" s="154">
        <f>SUM(H138:H142)</f>
        <v>64716.770000000004</v>
      </c>
      <c r="I137" s="154"/>
      <c r="J137" s="154"/>
      <c r="K137" s="154"/>
      <c r="L137" s="154">
        <f>SUM(L138:L142)</f>
        <v>64716.770000000004</v>
      </c>
      <c r="M137" s="9"/>
      <c r="N137" s="9"/>
      <c r="O137" s="89"/>
      <c r="P137" s="205" t="s">
        <v>358</v>
      </c>
    </row>
    <row r="138" spans="1:16" ht="45">
      <c r="A138" s="70" t="s">
        <v>167</v>
      </c>
      <c r="B138" s="71" t="s">
        <v>215</v>
      </c>
      <c r="C138" s="71"/>
      <c r="D138" s="155">
        <v>9000</v>
      </c>
      <c r="E138" s="155"/>
      <c r="F138" s="155"/>
      <c r="G138" s="155"/>
      <c r="H138" s="155">
        <v>9000</v>
      </c>
      <c r="I138" s="155"/>
      <c r="J138" s="155"/>
      <c r="K138" s="155"/>
      <c r="L138" s="155">
        <v>9000</v>
      </c>
      <c r="M138" s="89"/>
      <c r="N138" s="89"/>
      <c r="O138" s="89" t="s">
        <v>320</v>
      </c>
      <c r="P138" s="206" t="s">
        <v>358</v>
      </c>
    </row>
    <row r="139" spans="1:16" ht="45.4" customHeight="1">
      <c r="A139" s="70" t="s">
        <v>168</v>
      </c>
      <c r="B139" s="71" t="s">
        <v>216</v>
      </c>
      <c r="C139" s="71"/>
      <c r="D139" s="155">
        <v>6000</v>
      </c>
      <c r="E139" s="155"/>
      <c r="F139" s="155"/>
      <c r="G139" s="155"/>
      <c r="H139" s="155">
        <v>6000</v>
      </c>
      <c r="I139" s="155"/>
      <c r="J139" s="155"/>
      <c r="K139" s="155"/>
      <c r="L139" s="155">
        <v>6000</v>
      </c>
      <c r="M139" s="89"/>
      <c r="N139" s="89"/>
      <c r="O139" s="118"/>
      <c r="P139" s="206" t="s">
        <v>358</v>
      </c>
    </row>
    <row r="140" spans="1:16" ht="73.150000000000006" customHeight="1">
      <c r="A140" s="70" t="s">
        <v>169</v>
      </c>
      <c r="B140" s="71" t="s">
        <v>170</v>
      </c>
      <c r="C140" s="71"/>
      <c r="D140" s="155">
        <v>15790.5</v>
      </c>
      <c r="E140" s="155"/>
      <c r="F140" s="155"/>
      <c r="G140" s="155"/>
      <c r="H140" s="155">
        <v>15790.5</v>
      </c>
      <c r="I140" s="155"/>
      <c r="J140" s="155"/>
      <c r="K140" s="155"/>
      <c r="L140" s="155">
        <v>15790.5</v>
      </c>
      <c r="M140" s="89"/>
      <c r="N140" s="89"/>
      <c r="O140" s="118" t="s">
        <v>321</v>
      </c>
      <c r="P140" s="206" t="s">
        <v>358</v>
      </c>
    </row>
    <row r="141" spans="1:16" ht="78.75">
      <c r="A141" s="70" t="s">
        <v>171</v>
      </c>
      <c r="B141" s="71" t="s">
        <v>172</v>
      </c>
      <c r="C141" s="71"/>
      <c r="D141" s="155">
        <v>13000</v>
      </c>
      <c r="E141" s="155"/>
      <c r="F141" s="155"/>
      <c r="G141" s="155"/>
      <c r="H141" s="155">
        <v>12942.71</v>
      </c>
      <c r="I141" s="155"/>
      <c r="J141" s="155"/>
      <c r="K141" s="155"/>
      <c r="L141" s="155">
        <v>12942.71</v>
      </c>
      <c r="M141" s="89"/>
      <c r="N141" s="89"/>
      <c r="O141" s="118" t="s">
        <v>263</v>
      </c>
      <c r="P141" s="208" t="s">
        <v>411</v>
      </c>
    </row>
    <row r="142" spans="1:16" ht="56.25">
      <c r="A142" s="70" t="s">
        <v>209</v>
      </c>
      <c r="B142" s="71" t="s">
        <v>210</v>
      </c>
      <c r="C142" s="71"/>
      <c r="D142" s="155">
        <v>21000</v>
      </c>
      <c r="E142" s="155"/>
      <c r="F142" s="155"/>
      <c r="G142" s="155"/>
      <c r="H142" s="155">
        <v>20983.56</v>
      </c>
      <c r="I142" s="155"/>
      <c r="J142" s="155"/>
      <c r="K142" s="155"/>
      <c r="L142" s="155">
        <v>20983.56</v>
      </c>
      <c r="M142" s="89"/>
      <c r="N142" s="89"/>
      <c r="O142" s="118" t="s">
        <v>264</v>
      </c>
      <c r="P142" s="206" t="s">
        <v>358</v>
      </c>
    </row>
    <row r="143" spans="1:16" ht="66" customHeight="1">
      <c r="A143" s="53" t="s">
        <v>88</v>
      </c>
      <c r="B143" s="69" t="s">
        <v>150</v>
      </c>
      <c r="C143" s="69"/>
      <c r="D143" s="154">
        <f>D144</f>
        <v>357.2</v>
      </c>
      <c r="E143" s="154"/>
      <c r="F143" s="154"/>
      <c r="G143" s="154"/>
      <c r="H143" s="154">
        <f>H144</f>
        <v>290.2</v>
      </c>
      <c r="I143" s="154"/>
      <c r="J143" s="154"/>
      <c r="K143" s="154"/>
      <c r="L143" s="154">
        <f>L144</f>
        <v>290.2</v>
      </c>
      <c r="M143" s="9"/>
      <c r="N143" s="9"/>
      <c r="O143" s="89" t="s">
        <v>322</v>
      </c>
      <c r="P143" s="205" t="s">
        <v>358</v>
      </c>
    </row>
    <row r="144" spans="1:16" ht="78.75">
      <c r="A144" s="70" t="s">
        <v>151</v>
      </c>
      <c r="B144" s="71" t="s">
        <v>173</v>
      </c>
      <c r="C144" s="71"/>
      <c r="D144" s="155">
        <v>357.2</v>
      </c>
      <c r="E144" s="155"/>
      <c r="F144" s="155"/>
      <c r="G144" s="155"/>
      <c r="H144" s="155">
        <v>290.2</v>
      </c>
      <c r="I144" s="155"/>
      <c r="J144" s="155"/>
      <c r="K144" s="155"/>
      <c r="L144" s="155">
        <v>290.2</v>
      </c>
      <c r="M144" s="89"/>
      <c r="N144" s="89"/>
      <c r="O144" s="89" t="s">
        <v>322</v>
      </c>
      <c r="P144" s="210" t="s">
        <v>412</v>
      </c>
    </row>
    <row r="145" spans="1:16" ht="15" customHeight="1">
      <c r="A145" s="72"/>
      <c r="B145" s="222" t="s">
        <v>152</v>
      </c>
      <c r="C145" s="223"/>
      <c r="D145" s="156">
        <f>D133+D137+D143</f>
        <v>68491.7</v>
      </c>
      <c r="E145" s="156"/>
      <c r="F145" s="156"/>
      <c r="G145" s="156"/>
      <c r="H145" s="156">
        <f>H133+H137+H143</f>
        <v>68116.600000000006</v>
      </c>
      <c r="I145" s="156"/>
      <c r="J145" s="156"/>
      <c r="K145" s="156"/>
      <c r="L145" s="156">
        <f>L133+L137+L143</f>
        <v>68116.600000000006</v>
      </c>
      <c r="M145" s="48"/>
      <c r="N145" s="119"/>
      <c r="O145" s="89"/>
      <c r="P145" s="90"/>
    </row>
    <row r="146" spans="1:16" ht="19.899999999999999" customHeight="1">
      <c r="A146" s="215" t="s">
        <v>269</v>
      </c>
      <c r="B146" s="216"/>
      <c r="C146" s="216"/>
      <c r="D146" s="217"/>
      <c r="E146" s="217"/>
      <c r="F146" s="217"/>
      <c r="G146" s="217"/>
      <c r="H146" s="217"/>
      <c r="I146" s="217"/>
      <c r="J146" s="217"/>
      <c r="K146" s="217"/>
      <c r="L146" s="217"/>
      <c r="M146" s="216"/>
      <c r="N146" s="216"/>
      <c r="O146" s="218"/>
      <c r="P146" s="90"/>
    </row>
    <row r="147" spans="1:16" ht="54.4" customHeight="1">
      <c r="A147" s="91" t="s">
        <v>235</v>
      </c>
      <c r="B147" s="163" t="s">
        <v>229</v>
      </c>
      <c r="C147" s="134"/>
      <c r="D147" s="128">
        <v>16324</v>
      </c>
      <c r="E147" s="129"/>
      <c r="F147" s="129"/>
      <c r="G147" s="129"/>
      <c r="H147" s="128">
        <v>14380.2</v>
      </c>
      <c r="I147" s="128"/>
      <c r="J147" s="128"/>
      <c r="K147" s="128"/>
      <c r="L147" s="128">
        <v>14380.2</v>
      </c>
      <c r="M147" s="164"/>
      <c r="N147" s="165"/>
      <c r="O147" s="143" t="s">
        <v>385</v>
      </c>
      <c r="P147" s="153" t="s">
        <v>357</v>
      </c>
    </row>
    <row r="148" spans="1:16" ht="34.9" customHeight="1">
      <c r="A148" s="91" t="s">
        <v>267</v>
      </c>
      <c r="B148" s="95" t="s">
        <v>268</v>
      </c>
      <c r="C148" s="2"/>
      <c r="D148" s="131">
        <f>SUM(D149,D150,D151,D152,D153,D154,D155,D156)</f>
        <v>15755.4</v>
      </c>
      <c r="E148" s="104"/>
      <c r="F148" s="104"/>
      <c r="G148" s="104"/>
      <c r="H148" s="131">
        <f>SUM(H149:H155,H156)</f>
        <v>15554.1</v>
      </c>
      <c r="I148" s="104"/>
      <c r="J148" s="104"/>
      <c r="K148" s="104"/>
      <c r="L148" s="135">
        <f>SUM(L149:L156)</f>
        <v>15550.5</v>
      </c>
      <c r="M148" s="85"/>
      <c r="N148" s="121"/>
      <c r="O148" s="167" t="s">
        <v>363</v>
      </c>
      <c r="P148" s="153" t="s">
        <v>357</v>
      </c>
    </row>
    <row r="149" spans="1:16" ht="45">
      <c r="A149" s="96" t="s">
        <v>233</v>
      </c>
      <c r="B149" s="95" t="s">
        <v>230</v>
      </c>
      <c r="C149" s="2"/>
      <c r="D149" s="129">
        <v>9408</v>
      </c>
      <c r="E149" s="128"/>
      <c r="F149" s="128"/>
      <c r="G149" s="128"/>
      <c r="H149" s="129">
        <v>9407.7000000000007</v>
      </c>
      <c r="I149" s="128"/>
      <c r="J149" s="128"/>
      <c r="K149" s="128"/>
      <c r="L149" s="103">
        <v>9404.1</v>
      </c>
      <c r="M149" s="85"/>
      <c r="N149" s="123"/>
      <c r="O149" s="124" t="s">
        <v>355</v>
      </c>
      <c r="P149" s="153" t="s">
        <v>357</v>
      </c>
    </row>
    <row r="150" spans="1:16" ht="24" customHeight="1">
      <c r="A150" s="97" t="s">
        <v>234</v>
      </c>
      <c r="B150" s="95" t="s">
        <v>231</v>
      </c>
      <c r="C150" s="2"/>
      <c r="D150" s="147">
        <v>750</v>
      </c>
      <c r="E150" s="151"/>
      <c r="F150" s="147"/>
      <c r="G150" s="147"/>
      <c r="H150" s="149">
        <v>750</v>
      </c>
      <c r="I150" s="147"/>
      <c r="J150" s="147"/>
      <c r="K150" s="147"/>
      <c r="L150" s="147">
        <v>750</v>
      </c>
      <c r="M150" s="146"/>
      <c r="N150" s="145"/>
      <c r="O150" s="148" t="s">
        <v>225</v>
      </c>
      <c r="P150" s="153" t="s">
        <v>324</v>
      </c>
    </row>
    <row r="151" spans="1:16" ht="33.75">
      <c r="A151" s="97" t="s">
        <v>236</v>
      </c>
      <c r="B151" s="95" t="s">
        <v>232</v>
      </c>
      <c r="C151" s="2"/>
      <c r="D151" s="147">
        <v>1700</v>
      </c>
      <c r="E151" s="151"/>
      <c r="F151" s="147"/>
      <c r="G151" s="147"/>
      <c r="H151" s="149">
        <v>1700</v>
      </c>
      <c r="I151" s="147"/>
      <c r="J151" s="147"/>
      <c r="K151" s="147"/>
      <c r="L151" s="147">
        <v>1700</v>
      </c>
      <c r="M151" s="171"/>
      <c r="N151" s="172"/>
      <c r="O151" s="173" t="s">
        <v>225</v>
      </c>
      <c r="P151" s="153" t="s">
        <v>324</v>
      </c>
    </row>
    <row r="152" spans="1:16" ht="45">
      <c r="A152" s="97" t="s">
        <v>246</v>
      </c>
      <c r="B152" s="95" t="s">
        <v>237</v>
      </c>
      <c r="C152" s="168"/>
      <c r="D152" s="129">
        <v>250</v>
      </c>
      <c r="E152" s="129"/>
      <c r="F152" s="129"/>
      <c r="G152" s="129"/>
      <c r="H152" s="129">
        <v>250</v>
      </c>
      <c r="I152" s="129"/>
      <c r="J152" s="129"/>
      <c r="K152" s="129"/>
      <c r="L152" s="129">
        <v>250</v>
      </c>
      <c r="M152" s="129"/>
      <c r="N152" s="129"/>
      <c r="O152" s="129" t="s">
        <v>225</v>
      </c>
      <c r="P152" s="170" t="s">
        <v>324</v>
      </c>
    </row>
    <row r="153" spans="1:16" ht="33.75">
      <c r="A153" s="1" t="s">
        <v>238</v>
      </c>
      <c r="B153" s="95" t="s">
        <v>239</v>
      </c>
      <c r="C153" s="168"/>
      <c r="D153" s="129">
        <v>2146.4</v>
      </c>
      <c r="E153" s="129"/>
      <c r="F153" s="129"/>
      <c r="G153" s="129"/>
      <c r="H153" s="129">
        <v>1945.4</v>
      </c>
      <c r="I153" s="129"/>
      <c r="J153" s="129"/>
      <c r="K153" s="129"/>
      <c r="L153" s="129">
        <v>1945.4</v>
      </c>
      <c r="M153" s="129"/>
      <c r="N153" s="129"/>
      <c r="O153" s="129" t="s">
        <v>225</v>
      </c>
      <c r="P153" s="170" t="s">
        <v>324</v>
      </c>
    </row>
    <row r="154" spans="1:16" ht="88.15" customHeight="1">
      <c r="A154" s="1" t="s">
        <v>240</v>
      </c>
      <c r="B154" s="98" t="s">
        <v>241</v>
      </c>
      <c r="C154" s="169"/>
      <c r="D154" s="129">
        <v>1081</v>
      </c>
      <c r="E154" s="129"/>
      <c r="F154" s="129"/>
      <c r="G154" s="129"/>
      <c r="H154" s="129">
        <v>1081</v>
      </c>
      <c r="I154" s="129"/>
      <c r="J154" s="129"/>
      <c r="K154" s="129"/>
      <c r="L154" s="129">
        <v>1081</v>
      </c>
      <c r="M154" s="129"/>
      <c r="N154" s="129"/>
      <c r="O154" s="129" t="s">
        <v>356</v>
      </c>
      <c r="P154" s="170" t="s">
        <v>324</v>
      </c>
    </row>
    <row r="155" spans="1:16" ht="78.75">
      <c r="A155" s="1" t="s">
        <v>242</v>
      </c>
      <c r="B155" s="95" t="s">
        <v>243</v>
      </c>
      <c r="C155" s="90"/>
      <c r="D155" s="150">
        <v>300</v>
      </c>
      <c r="E155" s="132"/>
      <c r="F155" s="132"/>
      <c r="G155" s="132"/>
      <c r="H155" s="150">
        <v>300</v>
      </c>
      <c r="I155" s="132"/>
      <c r="J155" s="132"/>
      <c r="K155" s="132"/>
      <c r="L155" s="150">
        <v>300</v>
      </c>
      <c r="M155" s="174"/>
      <c r="N155" s="175"/>
      <c r="O155" s="133" t="s">
        <v>360</v>
      </c>
      <c r="P155" s="153" t="s">
        <v>324</v>
      </c>
    </row>
    <row r="156" spans="1:16" ht="78.75">
      <c r="A156" s="1" t="s">
        <v>244</v>
      </c>
      <c r="B156" s="95" t="s">
        <v>245</v>
      </c>
      <c r="C156" s="90"/>
      <c r="D156" s="93">
        <v>120</v>
      </c>
      <c r="E156" s="122"/>
      <c r="F156" s="122"/>
      <c r="G156" s="122"/>
      <c r="H156" s="93">
        <v>120</v>
      </c>
      <c r="I156" s="93"/>
      <c r="J156" s="93"/>
      <c r="K156" s="93"/>
      <c r="L156" s="93">
        <v>120</v>
      </c>
      <c r="M156" s="85"/>
      <c r="N156" s="123"/>
      <c r="O156" s="1" t="s">
        <v>359</v>
      </c>
      <c r="P156" s="153" t="s">
        <v>324</v>
      </c>
    </row>
    <row r="157" spans="1:16" ht="110.45" customHeight="1">
      <c r="A157" s="91" t="s">
        <v>284</v>
      </c>
      <c r="B157" s="95" t="s">
        <v>290</v>
      </c>
      <c r="C157" s="90"/>
      <c r="D157" s="166">
        <v>20000</v>
      </c>
      <c r="E157" s="132"/>
      <c r="F157" s="132"/>
      <c r="G157" s="132"/>
      <c r="H157" s="150">
        <v>0</v>
      </c>
      <c r="I157" s="150"/>
      <c r="J157" s="150"/>
      <c r="K157" s="150"/>
      <c r="L157" s="150">
        <v>0</v>
      </c>
      <c r="M157" s="85"/>
      <c r="N157" s="123"/>
      <c r="O157" s="153" t="s">
        <v>361</v>
      </c>
      <c r="P157" s="153" t="s">
        <v>362</v>
      </c>
    </row>
    <row r="158" spans="1:16">
      <c r="A158" s="94"/>
      <c r="B158" s="214" t="s">
        <v>247</v>
      </c>
      <c r="C158" s="214"/>
      <c r="D158" s="166">
        <f>SUM(D147,D148,D157)</f>
        <v>52079.4</v>
      </c>
      <c r="E158" s="166"/>
      <c r="F158" s="166"/>
      <c r="G158" s="166"/>
      <c r="H158" s="166">
        <f>SUM(H147,H148,H157)</f>
        <v>29934.300000000003</v>
      </c>
      <c r="I158" s="166"/>
      <c r="J158" s="166"/>
      <c r="K158" s="166"/>
      <c r="L158" s="166">
        <f>SUM(L147,L148,L157)</f>
        <v>29930.7</v>
      </c>
      <c r="M158" s="92"/>
      <c r="N158" s="92"/>
      <c r="O158" s="125"/>
      <c r="P158" s="85"/>
    </row>
    <row r="159" spans="1:16">
      <c r="A159" s="100" t="s">
        <v>248</v>
      </c>
      <c r="B159" s="101"/>
      <c r="C159" s="99"/>
      <c r="D159" s="213">
        <f>SUM(D20,D32,D48,D55,D80,D107,D121,D131,D145,D158)</f>
        <v>1356427.8630000001</v>
      </c>
      <c r="E159" s="213">
        <f>SUM(E48,E55,E107,E121)</f>
        <v>111669.7</v>
      </c>
      <c r="F159" s="213">
        <f>SUM(F48)</f>
        <v>11463.36</v>
      </c>
      <c r="G159" s="117"/>
      <c r="H159" s="213">
        <f>SUM(H20,H32,H48,H55,H80,H107,H121,H131,H145,H158)</f>
        <v>1307359.5050000001</v>
      </c>
      <c r="I159" s="213">
        <f>SUM(I48,I55,I107,I121)</f>
        <v>105637.43</v>
      </c>
      <c r="J159" s="213">
        <f>SUM(J48)</f>
        <v>11200.849999999999</v>
      </c>
      <c r="K159" s="117"/>
      <c r="L159" s="213">
        <f>SUM(L20,L32,L48,L55,L80,L107,L121,L131,L145,L158)</f>
        <v>1303011.6440000001</v>
      </c>
      <c r="M159" s="213">
        <f>SUM(M55,M107,M121,M48)</f>
        <v>105637.31999999999</v>
      </c>
      <c r="N159" s="213">
        <f>SUM(N48)</f>
        <v>11200.849999999999</v>
      </c>
      <c r="O159" s="90"/>
      <c r="P159" s="85"/>
    </row>
    <row r="160" spans="1:1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</sheetData>
  <mergeCells count="23">
    <mergeCell ref="O4:O6"/>
    <mergeCell ref="P4:P6"/>
    <mergeCell ref="B2:N2"/>
    <mergeCell ref="C4:F4"/>
    <mergeCell ref="G4:J4"/>
    <mergeCell ref="K4:N4"/>
    <mergeCell ref="B4:B6"/>
    <mergeCell ref="A33:N33"/>
    <mergeCell ref="A21:N21"/>
    <mergeCell ref="A8:N8"/>
    <mergeCell ref="C5:F5"/>
    <mergeCell ref="G5:J5"/>
    <mergeCell ref="K5:N5"/>
    <mergeCell ref="A4:A6"/>
    <mergeCell ref="B158:C158"/>
    <mergeCell ref="A146:O146"/>
    <mergeCell ref="A56:N56"/>
    <mergeCell ref="A49:N49"/>
    <mergeCell ref="A132:N132"/>
    <mergeCell ref="A122:N122"/>
    <mergeCell ref="B145:C145"/>
    <mergeCell ref="B81:N81"/>
    <mergeCell ref="A108:N10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Елена Анатольевна Александрова</cp:lastModifiedBy>
  <cp:lastPrinted>2020-01-31T13:51:40Z</cp:lastPrinted>
  <dcterms:created xsi:type="dcterms:W3CDTF">2015-02-06T13:26:50Z</dcterms:created>
  <dcterms:modified xsi:type="dcterms:W3CDTF">2020-02-27T07:08:15Z</dcterms:modified>
</cp:coreProperties>
</file>