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8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Лист1!$4:$7</definedName>
  </definedNames>
  <calcPr calcId="145621"/>
</workbook>
</file>

<file path=xl/calcChain.xml><?xml version="1.0" encoding="utf-8"?>
<calcChain xmlns="http://schemas.openxmlformats.org/spreadsheetml/2006/main">
  <c r="J17" i="1" l="1"/>
  <c r="K9" i="1"/>
  <c r="J9" i="1" l="1"/>
  <c r="J10" i="1"/>
  <c r="Q168" i="1" l="1"/>
  <c r="P168" i="1"/>
  <c r="O168" i="1"/>
  <c r="L168" i="1"/>
  <c r="J168" i="1"/>
  <c r="G168" i="1"/>
  <c r="F168" i="1"/>
  <c r="E168" i="1"/>
  <c r="D168" i="1"/>
  <c r="P167" i="1"/>
  <c r="O167" i="1"/>
  <c r="K167" i="1"/>
  <c r="J167" i="1"/>
  <c r="I167" i="1"/>
  <c r="F167" i="1"/>
  <c r="E167" i="1"/>
  <c r="D167" i="1"/>
  <c r="N166" i="1"/>
  <c r="N165" i="1"/>
  <c r="N167" i="1" s="1"/>
  <c r="N168" i="1" s="1"/>
  <c r="N164" i="1"/>
  <c r="N163" i="1"/>
  <c r="N162" i="1"/>
  <c r="N161" i="1"/>
  <c r="N160" i="1"/>
  <c r="N158" i="1"/>
  <c r="N157" i="1"/>
  <c r="I166" i="1"/>
  <c r="I165" i="1"/>
  <c r="I164" i="1"/>
  <c r="I163" i="1"/>
  <c r="I162" i="1"/>
  <c r="I161" i="1"/>
  <c r="I160" i="1"/>
  <c r="I158" i="1"/>
  <c r="I157" i="1"/>
  <c r="D166" i="1"/>
  <c r="D165" i="1"/>
  <c r="D164" i="1"/>
  <c r="D163" i="1"/>
  <c r="D162" i="1"/>
  <c r="D161" i="1"/>
  <c r="D160" i="1"/>
  <c r="D159" i="1"/>
  <c r="D158" i="1"/>
  <c r="D157" i="1"/>
  <c r="P155" i="1"/>
  <c r="N155" i="1"/>
  <c r="K155" i="1"/>
  <c r="I155" i="1"/>
  <c r="F155" i="1"/>
  <c r="D155" i="1"/>
  <c r="F149" i="1"/>
  <c r="F147" i="1"/>
  <c r="D147" i="1" s="1"/>
  <c r="F137" i="1"/>
  <c r="D137" i="1" s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D154" i="1"/>
  <c r="D153" i="1"/>
  <c r="D152" i="1"/>
  <c r="D151" i="1"/>
  <c r="D150" i="1"/>
  <c r="D149" i="1"/>
  <c r="D148" i="1"/>
  <c r="D146" i="1"/>
  <c r="D145" i="1"/>
  <c r="D144" i="1"/>
  <c r="D143" i="1"/>
  <c r="D142" i="1"/>
  <c r="D141" i="1"/>
  <c r="D140" i="1"/>
  <c r="D139" i="1"/>
  <c r="D138" i="1"/>
  <c r="P135" i="1"/>
  <c r="N135" i="1"/>
  <c r="K135" i="1"/>
  <c r="I135" i="1"/>
  <c r="F135" i="1"/>
  <c r="D135" i="1"/>
  <c r="F125" i="1"/>
  <c r="D125" i="1" s="1"/>
  <c r="F121" i="1"/>
  <c r="D121" i="1" s="1"/>
  <c r="N134" i="1"/>
  <c r="N133" i="1"/>
  <c r="N132" i="1"/>
  <c r="N130" i="1"/>
  <c r="N129" i="1"/>
  <c r="N128" i="1"/>
  <c r="N127" i="1"/>
  <c r="N126" i="1"/>
  <c r="N125" i="1"/>
  <c r="N124" i="1"/>
  <c r="N123" i="1"/>
  <c r="N122" i="1"/>
  <c r="N121" i="1"/>
  <c r="I134" i="1"/>
  <c r="I133" i="1"/>
  <c r="I132" i="1"/>
  <c r="I130" i="1"/>
  <c r="I129" i="1"/>
  <c r="I128" i="1"/>
  <c r="I127" i="1"/>
  <c r="I126" i="1"/>
  <c r="I125" i="1"/>
  <c r="I124" i="1"/>
  <c r="I123" i="1"/>
  <c r="I122" i="1"/>
  <c r="I121" i="1"/>
  <c r="D134" i="1"/>
  <c r="D133" i="1"/>
  <c r="D132" i="1"/>
  <c r="D130" i="1"/>
  <c r="D129" i="1"/>
  <c r="D128" i="1"/>
  <c r="D127" i="1"/>
  <c r="D126" i="1"/>
  <c r="D124" i="1"/>
  <c r="D123" i="1"/>
  <c r="D122" i="1"/>
  <c r="P119" i="1"/>
  <c r="N119" i="1"/>
  <c r="K119" i="1"/>
  <c r="I119" i="1"/>
  <c r="F119" i="1"/>
  <c r="D119" i="1"/>
  <c r="F117" i="1"/>
  <c r="D117" i="1" s="1"/>
  <c r="F115" i="1"/>
  <c r="F106" i="1"/>
  <c r="F99" i="1"/>
  <c r="D99" i="1" s="1"/>
  <c r="F87" i="1"/>
  <c r="D87" i="1" s="1"/>
  <c r="F81" i="1"/>
  <c r="D81" i="1" s="1"/>
  <c r="F71" i="1"/>
  <c r="D71" i="1" s="1"/>
  <c r="F60" i="1"/>
  <c r="D60" i="1" s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D118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8" i="1"/>
  <c r="D97" i="1"/>
  <c r="D96" i="1"/>
  <c r="D95" i="1"/>
  <c r="D94" i="1"/>
  <c r="D93" i="1"/>
  <c r="D92" i="1"/>
  <c r="D91" i="1"/>
  <c r="D90" i="1"/>
  <c r="D89" i="1"/>
  <c r="D88" i="1"/>
  <c r="D86" i="1"/>
  <c r="D85" i="1"/>
  <c r="D84" i="1"/>
  <c r="D83" i="1"/>
  <c r="D82" i="1"/>
  <c r="D80" i="1"/>
  <c r="D79" i="1"/>
  <c r="D78" i="1"/>
  <c r="D77" i="1"/>
  <c r="D76" i="1"/>
  <c r="D75" i="1"/>
  <c r="D74" i="1"/>
  <c r="D73" i="1"/>
  <c r="D72" i="1"/>
  <c r="D70" i="1"/>
  <c r="D69" i="1"/>
  <c r="D68" i="1"/>
  <c r="D67" i="1"/>
  <c r="D66" i="1"/>
  <c r="D65" i="1"/>
  <c r="D64" i="1"/>
  <c r="D63" i="1"/>
  <c r="D62" i="1"/>
  <c r="D61" i="1"/>
  <c r="P58" i="1"/>
  <c r="N58" i="1"/>
  <c r="K58" i="1"/>
  <c r="I58" i="1"/>
  <c r="F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Q38" i="1"/>
  <c r="P38" i="1"/>
  <c r="N38" i="1"/>
  <c r="L38" i="1"/>
  <c r="K38" i="1"/>
  <c r="K168" i="1" s="1"/>
  <c r="G38" i="1"/>
  <c r="F38" i="1"/>
  <c r="N37" i="1"/>
  <c r="N36" i="1"/>
  <c r="N35" i="1"/>
  <c r="N34" i="1"/>
  <c r="N33" i="1"/>
  <c r="I37" i="1"/>
  <c r="I36" i="1"/>
  <c r="I35" i="1"/>
  <c r="I34" i="1"/>
  <c r="I33" i="1"/>
  <c r="I38" i="1" s="1"/>
  <c r="D37" i="1"/>
  <c r="D36" i="1"/>
  <c r="D35" i="1"/>
  <c r="D34" i="1"/>
  <c r="D33" i="1"/>
  <c r="Q31" i="1"/>
  <c r="P31" i="1"/>
  <c r="L31" i="1"/>
  <c r="K31" i="1"/>
  <c r="I31" i="1"/>
  <c r="G31" i="1"/>
  <c r="F31" i="1"/>
  <c r="D31" i="1"/>
  <c r="N30" i="1"/>
  <c r="N29" i="1"/>
  <c r="N28" i="1"/>
  <c r="N27" i="1"/>
  <c r="N25" i="1"/>
  <c r="I30" i="1"/>
  <c r="I29" i="1"/>
  <c r="I28" i="1"/>
  <c r="I27" i="1"/>
  <c r="I25" i="1"/>
  <c r="D30" i="1"/>
  <c r="D29" i="1"/>
  <c r="D28" i="1"/>
  <c r="D27" i="1"/>
  <c r="D25" i="1"/>
  <c r="N23" i="1"/>
  <c r="N22" i="1"/>
  <c r="N21" i="1"/>
  <c r="N20" i="1"/>
  <c r="N19" i="1"/>
  <c r="N18" i="1"/>
  <c r="N17" i="1"/>
  <c r="I23" i="1"/>
  <c r="I22" i="1"/>
  <c r="I21" i="1"/>
  <c r="I20" i="1"/>
  <c r="I19" i="1"/>
  <c r="I18" i="1"/>
  <c r="I17" i="1"/>
  <c r="D23" i="1"/>
  <c r="D22" i="1"/>
  <c r="D21" i="1"/>
  <c r="D20" i="1"/>
  <c r="D19" i="1"/>
  <c r="D18" i="1"/>
  <c r="D17" i="1"/>
  <c r="N15" i="1"/>
  <c r="N14" i="1"/>
  <c r="N13" i="1"/>
  <c r="N12" i="1"/>
  <c r="N11" i="1"/>
  <c r="N10" i="1"/>
  <c r="I15" i="1"/>
  <c r="I14" i="1"/>
  <c r="I13" i="1"/>
  <c r="I12" i="1"/>
  <c r="I11" i="1"/>
  <c r="I10" i="1"/>
  <c r="D15" i="1"/>
  <c r="D14" i="1"/>
  <c r="D13" i="1"/>
  <c r="D12" i="1"/>
  <c r="D11" i="1"/>
  <c r="D10" i="1"/>
  <c r="N9" i="1"/>
  <c r="I9" i="1"/>
  <c r="D9" i="1"/>
  <c r="I168" i="1" l="1"/>
  <c r="D58" i="1"/>
  <c r="N31" i="1"/>
  <c r="D38" i="1"/>
</calcChain>
</file>

<file path=xl/sharedStrings.xml><?xml version="1.0" encoding="utf-8"?>
<sst xmlns="http://schemas.openxmlformats.org/spreadsheetml/2006/main" count="603" uniqueCount="376">
  <si>
    <t>№</t>
  </si>
  <si>
    <t>Наименование ВЦП, основного мероприятия, мероприятия основного мероприятия, мероприятия ВЦП</t>
  </si>
  <si>
    <t>План расходов на реализацию государственной программы в 2014 году, тыс. руб.</t>
  </si>
  <si>
    <t>Фактическое финансирование программы за январь-март 2014 года, тыс. руб.</t>
  </si>
  <si>
    <t>Выполнено за январь-декабрь 2014 года, тыс. руб.</t>
  </si>
  <si>
    <t>Результат</t>
  </si>
  <si>
    <t>Федеральный бюджет</t>
  </si>
  <si>
    <t>Областной бюджет</t>
  </si>
  <si>
    <t>Местный бюджет</t>
  </si>
  <si>
    <t>Прочие источники</t>
  </si>
  <si>
    <t>Подпрограмма 1 «Гармонизация межнациональных и межконфессиональных отношений в Ленинградской области»</t>
  </si>
  <si>
    <t xml:space="preserve">Подпрограмма "Гармонизация межнациональных и межконфессиональных отношений в Ленинградской области" </t>
  </si>
  <si>
    <t>Комитет по МСУ, ММО ЛО</t>
  </si>
  <si>
    <t>Мероприяти подпрограммы выполенены/экономия по результатам проведенных конкурсных процедур составила: фед. средства- 27,0 тыс. руб., средства областного бюджета - 1 227,9 тыс. руб.</t>
  </si>
  <si>
    <t>Организационное, научное, методическое обеспечение и информационное сопровождение сферы межнациональных и межконфессиональных отношений</t>
  </si>
  <si>
    <t>Основное мероприятие выполнено/ экономия по результатам проведенных конкурсных процедур составила: фед. средства- 19,3 тыс. руб., средства областного бюджета - 1 168,6 тыс. руб.</t>
  </si>
  <si>
    <t>Мероприятие выполнено/ экономия по результатам проведенных конкурсных процедур составила: фед. средства- 15,5 тыс. руб., средства областного бюджета - 18,6 тыс. руб.</t>
  </si>
  <si>
    <t>Мероприятие выполнено</t>
  </si>
  <si>
    <t>Создание, изготовление и распространение социальной рекламы по вопросам межнациональных и межконфессиональных отношений Ленинградской области, затронутых при проведении социологических исследований по вопросам межнациональных и межконфессиональных отношений в Ленинградской области и проведенных научно-исследовательских, аналитических разработок по вопросам межнациональных отношений Ленинградской области (66010113)</t>
  </si>
  <si>
    <t>Мероприятие выполнено/ экономия по результатам проведенных конкурсных процедур составила: фед. средства- 3,8 тыс. руб., средства областного бюджета - 1 150,0 тыс. руб.</t>
  </si>
  <si>
    <t>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</t>
  </si>
  <si>
    <t>Основное мероприятие выполнено/ экономия по результатам проведенных конкурсных процедур составила: фед. средства- 7,7 тыс. руб., средства областного бюджета - 42,0 тыс. руб.</t>
  </si>
  <si>
    <t>Организация проведения мероприятий, направленных на социально-культурную адаптацию мигрантов в Ленинградской области</t>
  </si>
  <si>
    <t>Основное мероприятие выполнено/ экономия по результатам проведенных конкурсных процедур составила: средства областного бюджета - 17,3 тыс. руб.</t>
  </si>
  <si>
    <t>Подпрограмма 2 «Поддержка этнокультурной самобытности коренных малочисленных народов, проживающих на территории Ленинградской области»</t>
  </si>
  <si>
    <t>Подпрограмма «Поддержка этнокультурной самобытности коренных малочисленных народов, проживающих на территории Ленинградской области»</t>
  </si>
  <si>
    <t xml:space="preserve">2.1. </t>
  </si>
  <si>
    <t>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</t>
  </si>
  <si>
    <t xml:space="preserve">2.2. </t>
  </si>
  <si>
    <t>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области, и органов местного самоуправления муниципальных образований Ленинградской области</t>
  </si>
  <si>
    <t>2.3.</t>
  </si>
  <si>
    <t>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</t>
  </si>
  <si>
    <t>2.3.1.</t>
  </si>
  <si>
    <t>Научные, аналитические, социологические, исследования и экспедиций (66020231)</t>
  </si>
  <si>
    <t>2.3.2.</t>
  </si>
  <si>
    <t>Создание печатной, аудио- и видеопродукции на языках коренных малочисленных народов, на русском и иностранных языках, посвященных истории, культуре, традициям, современному состоянию коренных малочисленных народов, проживающих на территории Ленинградской области, в том числе организация выпуска информационно-справочной и имиджевой продукции и публикаций в средствах массовой информации, в сети Интернет и число созданных и размещенных видео-, аудиороликов и постеров в рамках распространения социальной рекламы, посвященной этнокультурной самобытности коренных малочисленных народов (66020232)</t>
  </si>
  <si>
    <t>2.3.3.</t>
  </si>
  <si>
    <t>Создание интернет-портала "Коренные малочисленные народы Ленинградской области" (66020233)</t>
  </si>
  <si>
    <t>Подпрограмма 3 «Создание условий для эффективного выполнения органами местного самоуправления своих полномочий»</t>
  </si>
  <si>
    <t>Организация повышения квалификации лиц, замещающих муниципальные должности и должности муниципальной службы в органах местного самоуправления муниципальных образований Ленинградской области</t>
  </si>
  <si>
    <t>Проведение совещаний, семинаров, научно-практических конференций с главами, главами администраций, депутатами и муниципальными служащими органов местного самоуправления муниципальных образований по актуальным проблемам, возникающим при решении вопросов местного значения и реализации переданных отдельных государственных полномочий</t>
  </si>
  <si>
    <t>Разработка и издание сборников нормативных правовых актов (в том числе типовых), аналитических, методических, справочных и информационных материалов, рекомендаций для органов местного самоуправления по вопросам местного значения и реализации переданных отдельных государственных полномочий</t>
  </si>
  <si>
    <t>Выполнение научно-исследовательской (опытно-конструкторской, технологической) работы «Концепция и план мероприятий по изменению территориальной организации местного самоуправления в Ленинградской области» для государственных нужд Ленинградской области</t>
  </si>
  <si>
    <t>Реализация проектов местных инициатив граждан в соответствии с областным законом Ленинградской области от 14.12.2012 № 95-оз «О содействии развитию на части территорий муниципальных образований Ленинградской области иных форм местного самоуправления»</t>
  </si>
  <si>
    <t>Выделение муниципальным образованиям грантов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</si>
  <si>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Подпрограмма 4 «Развитие системы защиты прав потребителей в Ленинградской области»</t>
  </si>
  <si>
    <t>Обеспечение деятельности информационно-консультационных центров для потребителей в муниципальных районах и городском округе Ленинградской области</t>
  </si>
  <si>
    <t>Организация и проведение обучающих семинаров по законодательству о защите прав потребителей для юридических лиц, индивидуальных предпринимателей и населения Ленинградской области</t>
  </si>
  <si>
    <t>Актуализация и расширение инфотеки</t>
  </si>
  <si>
    <t>Разработка и издание информационно-справочных материалов (справочников, брошюр, памяток) для населения, предпринимателей и юридических лиц по вопросам зашиты прав потребителей</t>
  </si>
  <si>
    <t>4.5.</t>
  </si>
  <si>
    <t>Проведение независимых экспертиз товаров, работ, услуг для населения Ленинградской области, в том числе для малоимущих граждан</t>
  </si>
  <si>
    <t>Подпрограмма 5 «Общество и власть»</t>
  </si>
  <si>
    <t>5.1.</t>
  </si>
  <si>
    <t>Организация выпуска и распространения книг, брошюр, фотоальбомов, буклетов о Ленинградской области, иной имиджевой продукции о Ленинградской области</t>
  </si>
  <si>
    <t>Комитет по печати и связям с общественностью (КПСО)</t>
  </si>
  <si>
    <t>5.2.</t>
  </si>
  <si>
    <t>Предоставление субсидий в целях возмещения затрат в связи с производством полиграфической продукции, выполнением полиграфических работ (оказанием полиграфических услуг)</t>
  </si>
  <si>
    <t>КПСО</t>
  </si>
  <si>
    <t>5.3.</t>
  </si>
  <si>
    <t>Обеспечение функционирования (техническая поддержка работы) официального портала Администрации Ленинградской области в сети Интернет (www.lenobl.ru), официальных сайтов органов государственной власти Ленинградской области, а также сайта Общественной палаты Ленинградской области в сети Интернет</t>
  </si>
  <si>
    <t>5.4.</t>
  </si>
  <si>
    <t>Создание новых Интернет-ресурсов в рамках развития единого стиля Интернет-ресурсов органов государственной власти Ленинградской области и органов местного самоуправления Ленинградской области; разработка и внедрение новых сервисов на официальном портале Администрации Ленинградской области в сети Интернет (www.lenobl.ru), а также на официальных сайтах органов государственной власти Ленинградской области</t>
  </si>
  <si>
    <t>5.5.</t>
  </si>
  <si>
    <t>Разработка и реализация социально-значимых проектов социальной рекламы, включая проведение массовых акций, создание и распространение продуктов социальной рекламы на мобильных и стационарных носителях</t>
  </si>
  <si>
    <t>5.6.</t>
  </si>
  <si>
    <t>Аналитическое обеспечение социальной рекламы в Ленинградской области</t>
  </si>
  <si>
    <t>5.7.</t>
  </si>
  <si>
    <t>Организация и проведение фестивалей, конкурсов, семинаров, круглых столов, иных творческих и информационных мероприятий с участием СМИ</t>
  </si>
  <si>
    <t>5.8.</t>
  </si>
  <si>
    <t>Организация изготовления информационных, справочных, методических материалов на бумажных и электронных носителях для распространения на мероприятиях с участием СМИ и (или) НКО</t>
  </si>
  <si>
    <t>5.9.</t>
  </si>
  <si>
    <t>Предоставление субсидий в сфере СМИ Ленинградской области в связи с производством продукции телерадиокомпаниями</t>
  </si>
  <si>
    <t>5.10.</t>
  </si>
  <si>
    <t>Предоставление субсидий в сфере СМИ Ленинградской области в связи с производством периодических печатных изданий</t>
  </si>
  <si>
    <t>5.11.</t>
  </si>
  <si>
    <t>Разработка и реализация общественно значимых и социально значимых проектов в сфере массовой информации</t>
  </si>
  <si>
    <t>5.12.</t>
  </si>
  <si>
    <t>Методическое и организационное обеспечение работы консультативных советов, созданных при Губернаторе Ленинградской области</t>
  </si>
  <si>
    <t>5.13.</t>
  </si>
  <si>
    <t>Методическая и организационная поддержка деятельности Общественной палаты Ленинградской области (содействие в проведении заседаний, совещаний, круглых столов, общественных обсуждений)</t>
  </si>
  <si>
    <t>5.14.</t>
  </si>
  <si>
    <t>Возмещение члену Общественной палаты Ленинградской области расходов, связанных с осуществлением полномочий члена Общественной палаты Ленинградской области</t>
  </si>
  <si>
    <t>5.15.</t>
  </si>
  <si>
    <t>Исследование общественного мнения в целях выявления оценки населением эффективности деятельности органов исполнительной власти Ленинградской области и органов местного самоуправления муниципальных районов и городского окру</t>
  </si>
  <si>
    <t>5.16.</t>
  </si>
  <si>
    <t>Исследования социального самочувствия, социально-значимых потребностей (проблем) населения Ленинградской области, социальной активности, медиасреды, информационного поля Ленинградской области и других актуальных вопросов</t>
  </si>
  <si>
    <t>5.17.</t>
  </si>
  <si>
    <t>Исследование эффективности реализуемых в Ленинградской области проектов в сфере социальной рекламы</t>
  </si>
  <si>
    <t>5.18.</t>
  </si>
  <si>
    <t>Мониторинг (контент-анализ) Интернет-ресурсов - органов государственной власти и органов местного самоуправления Ленинградской области</t>
  </si>
  <si>
    <t>Подпрограмма 6 «Молодежь Ленинградской области на 2014-2016 годы»</t>
  </si>
  <si>
    <t>6.1.</t>
  </si>
  <si>
    <t>Организация и проведение молодежных форумов и молодежных массовых мероприятий</t>
  </si>
  <si>
    <t>Комитет по молодежной политике Ленинградской области</t>
  </si>
  <si>
    <t>6.1.1.</t>
  </si>
  <si>
    <t>Проект «Все дома»</t>
  </si>
  <si>
    <t>Государственное бюджетное учреждение Ленинградской области «Центр досуговых, оздоровительных и учебных программ «Молодежный»</t>
  </si>
  <si>
    <t>6.1.2.</t>
  </si>
  <si>
    <t>Образовательные семинары в рамках реализации проекта «Школа молодежного актива Ленинградской области» (в том числе реализация проекта «Молодежь и политика. Выборный процесс)</t>
  </si>
  <si>
    <t>6.1.3.</t>
  </si>
  <si>
    <t>Реализация проекта «Наша Победа»</t>
  </si>
  <si>
    <t>6.1.4.</t>
  </si>
  <si>
    <t>Проведение регионального этапа федеральных мероприятий. Участие молодёжных делегаций Ленинградской области во Всероссийских молодежных мероприятиях</t>
  </si>
  <si>
    <t>6.1.5.</t>
  </si>
  <si>
    <t>Молодежный образовательный форум «Ладога2014»</t>
  </si>
  <si>
    <t>6.1.6.</t>
  </si>
  <si>
    <t>Форум студенческой молодежи</t>
  </si>
  <si>
    <t>6.1.7.</t>
  </si>
  <si>
    <t>XVIII спортивно-туристский слет молодежи Ленинградской области</t>
  </si>
  <si>
    <t>6.1.8.</t>
  </si>
  <si>
    <t>Ярмарка молодежных инициатив и проектов Ленинградской области</t>
  </si>
  <si>
    <t>6.1.9.</t>
  </si>
  <si>
    <t>Проект «Информпоток» для молодежных СМИ</t>
  </si>
  <si>
    <t>Слет сельской молодежи</t>
  </si>
  <si>
    <t>6.2.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</si>
  <si>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</si>
  <si>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6.2.1.</t>
  </si>
  <si>
    <t>Заседание Молодежных консультативно-совещательных органов Ленинградской области</t>
  </si>
  <si>
    <t>-</t>
  </si>
  <si>
    <t>6.2.2.</t>
  </si>
  <si>
    <t>Семинар по подготовке специалистов, работающих в сфере добровольчества в муниципальных образованиях Ленинградской области</t>
  </si>
  <si>
    <t>Государственное бюджетное учреждений Ленинградской области «Центр досуговых, оздоровительных и учебных программ «Молодежный»</t>
  </si>
  <si>
    <t>6.2.3.</t>
  </si>
  <si>
    <t>Семинар для волонтеров, работающих с детьми с ограниченными возможностями</t>
  </si>
  <si>
    <t>6.2.4.</t>
  </si>
  <si>
    <t>Участие молодежных делегаций Ленинградской области в международных обменах</t>
  </si>
  <si>
    <t>6.2.5.</t>
  </si>
  <si>
    <t>Молодежный бал Ленинградской области</t>
  </si>
  <si>
    <t>6.2.6.</t>
  </si>
  <si>
    <t>Поддержка проектов по развитию КВН-движения в Ленинградской области</t>
  </si>
  <si>
    <t>6.2.7.</t>
  </si>
  <si>
    <t>Финал конкурса «Доброволец Ленинградской области»</t>
  </si>
  <si>
    <t>6.2.8.</t>
  </si>
  <si>
    <t>Поддержка  творческих молодежных проектов</t>
  </si>
  <si>
    <t>6.2.9.</t>
  </si>
  <si>
    <t>Областной волонтерский слет «Я выбираю жизнь»</t>
  </si>
  <si>
    <t>6.3. </t>
  </si>
  <si>
    <t>Реализация комплекса мер по содействию трудовой адаптации и занятости молодежи</t>
  </si>
  <si>
    <t>6.3.1.</t>
  </si>
  <si>
    <t>Проведение интерактивных семинаров «Путь к успеху» с представителями предприятий и компаний области,  профессиональных конкурсов для студенческой и работающей молодежи Ленинградской области</t>
  </si>
  <si>
    <t>6.3.2.</t>
  </si>
  <si>
    <t>Школа вожатых, мастеров трудовых бригад и руководителей</t>
  </si>
  <si>
    <t> 6.3.3.</t>
  </si>
  <si>
    <t>Реализация проекта "Губернаторский молодежный трудовой отряд", в том числе Фестиваль ГМТО и Спортивно-туристского слета ГМТО</t>
  </si>
  <si>
    <t>6.3.4.</t>
  </si>
  <si>
    <t>Мероприятия для работающей молодежи Ленинградской области</t>
  </si>
  <si>
    <t>6.4.</t>
  </si>
  <si>
    <t>Реализация комплекса мер по поддержке молодых семей и пропаганде семейных ценностей</t>
  </si>
  <si>
    <t>6.4.1.</t>
  </si>
  <si>
    <t>Интеллектуально-спортивный турнир «В честь прекрасной любви»  для молодых специалистов Ленинградской области</t>
  </si>
  <si>
    <t>6.4.2.</t>
  </si>
  <si>
    <t>XII областной конкурс молодых семей «Дружная семья»</t>
  </si>
  <si>
    <t>6.4.3.</t>
  </si>
  <si>
    <t>Конкурсы клубов молодой семьи, в том числе участие во Всероссийском конкурсе клубов молодых семей</t>
  </si>
  <si>
    <t>6.4.4.</t>
  </si>
  <si>
    <t>Проведение семинаров по вопросам нравственности в семье в молодежной среде</t>
  </si>
  <si>
    <t>6.4.5.</t>
  </si>
  <si>
    <t>Поддержка проектов по пропаганде семейных ценностей</t>
  </si>
  <si>
    <t>6.4.6.</t>
  </si>
  <si>
    <t>Семейная программа, посвященная Международному дню защиты детей</t>
  </si>
  <si>
    <t>6.4.7.</t>
  </si>
  <si>
    <t>«Семейная Академия. Здоровье»</t>
  </si>
  <si>
    <t xml:space="preserve">6.4.8. </t>
  </si>
  <si>
    <t>Областной фестиваль трудовых Династий «Где родился, там и пригодился»</t>
  </si>
  <si>
    <t>6.4.9.</t>
  </si>
  <si>
    <t>Проведение семинаров по вопросам демографической политики</t>
  </si>
  <si>
    <t>«Семейная Академия. Творчество»</t>
  </si>
  <si>
    <t>6.4.11.</t>
  </si>
  <si>
    <t>Новогодняя программа «В гостях у Деда Мороза» для молодых семей в ТЖС</t>
  </si>
  <si>
    <t>6.5. </t>
  </si>
  <si>
    <t>Реализация комплекса мер по информационному, научно-методическому, нормативно-правовому и кадровому обеспечению молодежной политики</t>
  </si>
  <si>
    <t>6.5.1.</t>
  </si>
  <si>
    <t>Заседание совета молодых ученых и специалистов Ленинградской области</t>
  </si>
  <si>
    <t>6.5.2.</t>
  </si>
  <si>
    <t>Всероссийская научно-практическая конференция «Теория и практика политического участия и гражданской активности молодежи в современной России»</t>
  </si>
  <si>
    <t>6.5.3.</t>
  </si>
  <si>
    <t>Конкурс социальной рекламы Ленинградской области</t>
  </si>
  <si>
    <t>6.5.4.</t>
  </si>
  <si>
    <t>Проведение информационных семинаров для специалистов по работе с молодежью администраций МО Ленинградской области</t>
  </si>
  <si>
    <t>6.5.5.</t>
  </si>
  <si>
    <t>Организация проведения мероприятия по вручению молодежной премии для талантливой молодежи, работников сферы молодежной политики и лидеров некоммерческих организаций Ленинградской области</t>
  </si>
  <si>
    <t>6.5.6.</t>
  </si>
  <si>
    <t>Участие в межрегиональных и международных молодежных мероприятиях, а также в мероприятиях, проводимых Федеральным агентством по делам молодежи</t>
  </si>
  <si>
    <t>6.6.</t>
  </si>
  <si>
    <t>Реализация комплекса мер по  созданию условий и возможностей для успешной социализации и самореализации молодежи</t>
  </si>
  <si>
    <t>6.6.1.</t>
  </si>
  <si>
    <t>Областная тематическая смена «Весенний призыв»</t>
  </si>
  <si>
    <t>6.6.2.</t>
  </si>
  <si>
    <t>Профильная смена «Творческие подмостки»</t>
  </si>
  <si>
    <t>6.6.3.</t>
  </si>
  <si>
    <t>Областная тематическая смена «Ключи к успеху» (проекты всех федеральных программ)</t>
  </si>
  <si>
    <t>6.6.4.</t>
  </si>
  <si>
    <t>Областная тематическая смена «АРТ-Квадрат»</t>
  </si>
  <si>
    <t>6.6.5.</t>
  </si>
  <si>
    <t>Областная тематическая смена для волонтеров «Беги за мной»</t>
  </si>
  <si>
    <t>6.6.6.</t>
  </si>
  <si>
    <t>Областная тематическая смена «Школа Лидера» (Федеральный проект «Молодежное правительство»)</t>
  </si>
  <si>
    <t>6.6.7.</t>
  </si>
  <si>
    <t>Профильная смена «Осенний призыв»</t>
  </si>
  <si>
    <t>6.6.8.</t>
  </si>
  <si>
    <t>Профильная смена «Бизнес-экспресс»</t>
  </si>
  <si>
    <t>6.7.</t>
  </si>
  <si>
    <t>Государственная поддержка творческой и талантливой молодежи</t>
  </si>
  <si>
    <t>6.7.1.</t>
  </si>
  <si>
    <t>Торжественное вручение премий Губернатора Ленинградской области для поддержки талантливой молодежи</t>
  </si>
  <si>
    <t>6.8. </t>
  </si>
  <si>
    <t>Реконструкция второй очереди здания ГБУ ЛО «Центр досуговых, оздоровительных и учебных программ «Молодежный»</t>
  </si>
  <si>
    <t>Комитет по строительству Ленинградской области</t>
  </si>
  <si>
    <t>6.8.1.</t>
  </si>
  <si>
    <t>Завершение реконструкции второй очереди здания ГБУ ЛО «Центр досуговых, оздоровительных и учебных программ «Молодежный»</t>
  </si>
  <si>
    <t>Подпрограмма «Патриотическое воспитание «Область Славы!»</t>
  </si>
  <si>
    <t>7.1. </t>
  </si>
  <si>
    <t>Реализация комплекса мер по сохранению исторической памяти</t>
  </si>
  <si>
    <t>7.1.1.</t>
  </si>
  <si>
    <t>Мероприятия, посвященные памятным датам военной истории</t>
  </si>
  <si>
    <t>7.1.2.</t>
  </si>
  <si>
    <t>Мероприятия, посвященные 70-ой годовщине освобождения Ленинградской земли</t>
  </si>
  <si>
    <t>7.1.3.</t>
  </si>
  <si>
    <t>Проведение военно-исторической реконструкции, в рамках празднования 25-ти летия вывода Советских войск из Афганистана</t>
  </si>
  <si>
    <t>7.2.</t>
  </si>
  <si>
    <t>Реализация комплекса мер по гражданско-патриотическому и духовно-нравственному воспитанию молодежи</t>
  </si>
  <si>
    <t>7.2.1.</t>
  </si>
  <si>
    <t>«Проект Область Славы»</t>
  </si>
  <si>
    <t>7.2.2.</t>
  </si>
  <si>
    <t>Профильная программа «С чего начинается Родина»</t>
  </si>
  <si>
    <t>7.2.3.</t>
  </si>
  <si>
    <t>Проведение мероприятий по гражданскому воспитанию молодежи: (Школа молодого избирателя «Pro Ладога»,  IX Форум молодежи Ленинградской области «Молодежное самоуправление: управленческий резерв 47 региона»)</t>
  </si>
  <si>
    <t>7.2.4.</t>
  </si>
  <si>
    <t>Проведение историко-патриотических, краеведческих, духовно-нравственных мероприятий</t>
  </si>
  <si>
    <t>7.2.5.</t>
  </si>
  <si>
    <t>Открытие Всероссийской Вахты Памяти 2014</t>
  </si>
  <si>
    <t>7.2.6.</t>
  </si>
  <si>
    <t>Мероприятия по захоронению останков, поднятых в ходе поисковых экспедиций в Ленинградской области</t>
  </si>
  <si>
    <t>7.2.7.</t>
  </si>
  <si>
    <t>Областной день призывника</t>
  </si>
  <si>
    <t>7.2.8.</t>
  </si>
  <si>
    <t>XXI-ая Межрегиональная конференция руководителей поисковых отрядов</t>
  </si>
  <si>
    <t>7.2.9.</t>
  </si>
  <si>
    <t>Конференция «Нравственные ценности в современном мире»</t>
  </si>
  <si>
    <t>Государственное бюджетное учреждений Ленинградской области «Центр досуговых, оздоровительных и учебных программ «Молодежный</t>
  </si>
  <si>
    <t>Подпрограмма 8 «Профилактика асоциального поведения в молодежной среде на 2014-2016 годы»</t>
  </si>
  <si>
    <t>8.1. </t>
  </si>
  <si>
    <t>Реализация комплекса мер по профилактике правонарушений и рискованного поведения в молодежной среде</t>
  </si>
  <si>
    <t>8.1.1.</t>
  </si>
  <si>
    <t>XI Межрегиональная научно-практическая конференция «Наркомания, как проблема социального здоровья молодежи. Комплексные подходы к профилактике наркозависимости подростковой среды»</t>
  </si>
  <si>
    <t>8.1.2.</t>
  </si>
  <si>
    <t>Областная акция «Неделя здоровья»</t>
  </si>
  <si>
    <t xml:space="preserve">8.1.3. </t>
  </si>
  <si>
    <t>Сборы-тренинги для подростков и молодежи по профилактике правонарушений в молодежной среде</t>
  </si>
  <si>
    <t>8.1.4.</t>
  </si>
  <si>
    <t>Реализация областных проектов, направленных на профилактику социально-обусловленных заболеваний и пропаганду здорового образа жизни «Открытая сцена ЛО»</t>
  </si>
  <si>
    <t>8.1.5.</t>
  </si>
  <si>
    <t>Проект, направленный на формирование здорового образа жизни "Здорово живешь!"</t>
  </si>
  <si>
    <t>8.1.6.</t>
  </si>
  <si>
    <t>Мероприятия по профилактике девиантного поведения молодежи "#Будь независим"</t>
  </si>
  <si>
    <t>8.1.7.</t>
  </si>
  <si>
    <t>Мероприятия по профилактике правонарушений в молодежной среде</t>
  </si>
  <si>
    <t>8.1.8.</t>
  </si>
  <si>
    <t>Информационно-пропагандистская акция для молодежи, приуроченная Дню борьбы со СПИДом</t>
  </si>
  <si>
    <t>8.2.</t>
  </si>
  <si>
    <t>Реализация комплекса мер по социализации молодежи, находящейся в трудной жизненной ситуации</t>
  </si>
  <si>
    <t>8.2.1.</t>
  </si>
  <si>
    <t>Организация занятости молодежи, находящейся в трудной жизненной ситуации</t>
  </si>
  <si>
    <t>8.3. </t>
  </si>
  <si>
    <t>Реализация комплекса мер по формированию культуры межэтнических и межконфессиональных отношений в молодежной среде</t>
  </si>
  <si>
    <t>8.3.1.</t>
  </si>
  <si>
    <t>Конференция по межнациональным вопросам "Мы вместе творим добро"</t>
  </si>
  <si>
    <t>8.3.2.</t>
  </si>
  <si>
    <t>Конференция по межконфессиональным вопросам "Мир, в котором мы живем"</t>
  </si>
  <si>
    <t>8.3.3.</t>
  </si>
  <si>
    <t>XI областной фестиваль молодежных клубов и центров "Мы вместе!", посвященный Дню народного Единства</t>
  </si>
  <si>
    <t>8.3.4.</t>
  </si>
  <si>
    <t>Областная акция по формированию культуры межэтнических и межконфессиональных отношений</t>
  </si>
  <si>
    <t>8.3.5.</t>
  </si>
  <si>
    <t>Молодежные  акции по духовно-нравственному воспитанию молодежи, посвященные Дню толерантности</t>
  </si>
  <si>
    <t>Подпрограмма 9 «Государственная поддержка социально ориентированных некоммерческих организаций»</t>
  </si>
  <si>
    <t>Создание и размещение в СМИ информационных материалов о позитивном опыте деятельности социально ориентированных некоммерческих организаций Ленинградской области</t>
  </si>
  <si>
    <t>Организация проведения семинаров для муниципальных служащих муниципальных образований Ленинградской области для повышения квалификации по вопросам поддержки социально ориентированных некоммерческих организаций Ленинградской области, благотворительности и добровольчества</t>
  </si>
  <si>
    <t>Разработка и реализация программ, направленных на повышение квалификации для сотрудников социально ориентированных некоммерческих организаций Ленинградской области</t>
  </si>
  <si>
    <t>Издание информационно-справочной, методической литературы по вопросам поддержки и развития деятельности социально ориентированных некоммерческих организаций Ленинградской области, включая справочник "НКО Ленинградской области"</t>
  </si>
  <si>
    <t>Создание и обеспечение деятельности областных ресурсных добровольческих центров</t>
  </si>
  <si>
    <t>Государственная поддержка социально ориентированных некоммерческих организаций Ленинградской области, осуществляющих социальную поддержку и защиту ветеранов</t>
  </si>
  <si>
    <t>Государственная поддержка социально ориентированных некоммерческих организаций Ленинградской области, осуществляющих социальную помощь детям-сиротам, детям, оставшимся без попечения родителей, и детям из социально незащищенных семей</t>
  </si>
  <si>
    <t>Предоставление иных межбюджетных трансфертов бюджетам муниципальных районов (городского округа) Ленинградской области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</si>
  <si>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Государственная поддержка проектов социально ориентированных некоммерческих организаций Ленинградской области</t>
  </si>
  <si>
    <t>Организация постоянного мониторинга и анализа деятельности социально ориентированных некоммерческих организаций, эффективности мер государственной поддержки, направленной на развитие социально ориентированных некоммерческих организаций Ленинградской области</t>
  </si>
  <si>
    <t>Создание и распространение информационных материалов в СМИ о многообразии национальных культур и религий на территории Ленинградской области, концепции создания этнической деревни в Ленинградской области, полиграфической продукции, в том числе создание, издание и распространение электронных презентацийпо вопросам межнациональных и межконфессиональных отношений Ленинградской области (66010112)</t>
  </si>
  <si>
    <t xml:space="preserve">Заседания межнациональных, межконфессиональных, экспертных советов и иных коллегиальных органов, мероприятия по поддержке проектов в муниципальных образованиях Ленинградской области, мобильной школы для просвещения населения, проведения конференций, круглых столов, семинаров по вопросам межнациональных и межконфессиональных отношений </t>
  </si>
  <si>
    <t>1.1</t>
  </si>
  <si>
    <t>1.1.1</t>
  </si>
  <si>
    <t>1.1.2</t>
  </si>
  <si>
    <t>1.1.3</t>
  </si>
  <si>
    <t>1.2</t>
  </si>
  <si>
    <t>1.3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</si>
  <si>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</si>
  <si>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</si>
  <si>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</si>
  <si>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</si>
  <si>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</si>
  <si>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</si>
  <si>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</si>
  <si>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</si>
  <si>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</si>
  <si>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</si>
  <si>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6.1.10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</si>
  <si>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</si>
  <si>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</si>
  <si>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</si>
  <si>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</si>
  <si>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</si>
  <si>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</si>
  <si>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</si>
  <si>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</si>
  <si>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</si>
  <si>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</si>
  <si>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Всего</t>
  </si>
  <si>
    <t>в том числе</t>
  </si>
  <si>
    <t>Участник (ОИВ)</t>
  </si>
  <si>
    <t xml:space="preserve">                                                                                                    Отчет о реализации государственной программы
Наименование государственной программы: «Устойчивое общественное развитие в Ленинградской области»
Отчетный период: январь-декабрь 2014 года
Ответственный исполнитель: Комитет по местному самоуправлению, межнациональным и межконфессиональным отношениям Ленинградской области
</t>
  </si>
  <si>
    <t>Мероприятие выполнено. Экономия бюджетных средств, сложилась в результате оптимизации цены по итогам конкурсных процедур составила 81400 руб.</t>
  </si>
  <si>
    <t>Мероприятие выполнено.</t>
  </si>
  <si>
    <t>Мероприятие выполнено. Экономия бюджетных средств сложилась в результате оптимизации цены по итогам конкурсных процедур и составила -  301,96 тыс. руб.</t>
  </si>
  <si>
    <t>Мероприятия выполнены. Экономия бюджетных средств  сложилась в результате оптимизации цены по итогам конкурсных процедур и закупок малого объема и составила 572,780 тыс. руб.</t>
  </si>
  <si>
    <t xml:space="preserve">Не исполнение поставщиками условий заключенных 2-х гос-х контрактов и последующее их растор-жение на сумму 968750 руб. и 1042573,50 руб. </t>
  </si>
  <si>
    <t>Экономия бюджетных средств, сложившаяся в результате оптимизации цены по итогам конкурсных процедур</t>
  </si>
  <si>
    <t>Экономия бюджетных средств  в результате оптимизации цены по итогам конкурсных процедур составила 7000 руб.</t>
  </si>
  <si>
    <t>Экономия бюджетных средств  в результате оптимизации цены по итогам конкурсных процедур и закупок малого объема составила 172970 руб.</t>
  </si>
  <si>
    <t>Неисполнение поставщиком условий гос. Контракта и последующее его расторжение на сумму 399333,33 руб. Экономия бюджетных средств в результате оптимизации цены по итогам конкурсных процедур составила 2666,67 руб.</t>
  </si>
  <si>
    <t xml:space="preserve">Мероприятие выполнено. Экономия бюджетных средств в связи со снижением затрат, предъявляемых к возмещению у получателей субсидий, по сравнению с запланированными </t>
  </si>
  <si>
    <t>Мероприятие выполнено. Экономия бюджетных средств в связи со снижением затрат, предъявляемых к возмещению у получателей субсидий, по сравнению с запланированными</t>
  </si>
  <si>
    <t>Мероприятие выполнено. Экономия бюджетных средств, сложившаяся в результате оптимизации цены по итогам закупок малого объема составила 16300 руб.</t>
  </si>
  <si>
    <t>Мероприятие выполнено. Экономия бюджетных средств, сложившаяся в результате оптимизации цены по итогам закупок малого объема составила 1000 руб.</t>
  </si>
  <si>
    <t>Мероприятие выполнено. Экономия бюджетных средств в результате оптимизации цены по итогам конкурсных процедур составила 10000 руб.</t>
  </si>
  <si>
    <t>Мероприятие выполнено. Экономия бюджетных средств в связи с сокращением количества мероприятий, в которых предусматривалось участие члены ОП ЛО по сравнению запланированным</t>
  </si>
  <si>
    <t>Мероприятие выполнено. Экономия бюджетных средств  по итогам конкурсных процедур составила – 480,0 тыс. руб.</t>
  </si>
  <si>
    <r>
      <t xml:space="preserve">Мероприятие выполнено. Экономия бюджетных средств по итогам конкурсных процедур составила – </t>
    </r>
    <r>
      <rPr>
        <sz val="8"/>
        <color theme="1"/>
        <rFont val="Calibri"/>
        <family val="2"/>
        <charset val="204"/>
        <scheme val="minor"/>
      </rPr>
      <t xml:space="preserve"> </t>
    </r>
    <r>
      <rPr>
        <sz val="8"/>
        <color theme="1"/>
        <rFont val="Times New Roman"/>
        <family val="1"/>
        <charset val="204"/>
      </rPr>
      <t>1818 тыс. руб.</t>
    </r>
  </si>
  <si>
    <r>
      <t xml:space="preserve">Экономия бюджетных средств  по итогам конкурсных процедур составила – </t>
    </r>
    <r>
      <rPr>
        <sz val="8"/>
        <color theme="1"/>
        <rFont val="Calibri"/>
        <family val="2"/>
        <charset val="204"/>
        <scheme val="minor"/>
      </rPr>
      <t xml:space="preserve"> </t>
    </r>
    <r>
      <rPr>
        <sz val="8"/>
        <color theme="1"/>
        <rFont val="Times New Roman"/>
        <family val="1"/>
        <charset val="204"/>
      </rPr>
      <t>1273  тыс. руб.</t>
    </r>
  </si>
  <si>
    <t>Мероприятие выполнено (возвращена субсидия Волосовским МР в размере 63,4, но все показатели выполнены)</t>
  </si>
  <si>
    <t>Мероприятие выполнено (экономия по итогам конкурсных процедур, а также снижение числа обученных с 460 до 429)</t>
  </si>
  <si>
    <t>мероприятие не проводилось в 2014 году</t>
  </si>
  <si>
    <t>мероприятие не было запланировано в 2014 году, реализация мероприятия связана с перераспределением экономии средств по мероприятиям 3.1. и 3.5.</t>
  </si>
  <si>
    <t>Мероприятие выполнено (экономия по итогам конкурсных процедур 517,5 тыс.руб.)</t>
  </si>
  <si>
    <t>Мероприяти подпрограммы выполнены/экономия по результатам проведенных конкурсных процедур составила: фед. средства- 3,7 тыс. руб., средства областного бюджета -13,0 тыс. руб.</t>
  </si>
  <si>
    <t>Основное мероприятие выполнено/ экономия по результатам проведенных конкурсных процедур составила: фед. средства- 3,7 тыс. руб., средства областного бюджета - 13,0 тыс. руб.</t>
  </si>
  <si>
    <t>Мероприятие выполнено, экономия составила 5,8 тыс .руб.</t>
  </si>
  <si>
    <t>Мероприятие выполнено, экономия составила 5,0 тыс. руб.</t>
  </si>
  <si>
    <t>Мероприятие выполнено, экономия составила 4,5 тыс. руб.</t>
  </si>
  <si>
    <t>Мероприятие выполнено, экономия составила 91,43 тыс. руб.</t>
  </si>
  <si>
    <t>Мероприятие не выпол-нено</t>
  </si>
  <si>
    <t>Мероприятие выполнено, экономия составила 2,25 тыс. руб.</t>
  </si>
  <si>
    <t>Мероприятие выполнено, экономия составила 80,0 тыс. руб.</t>
  </si>
  <si>
    <t>Мероприятие выполнено, экономия составила 21,3 тыс. руб.</t>
  </si>
  <si>
    <t>Мероприятие выполнено, экономия составила 22,5 тыс. руб.</t>
  </si>
  <si>
    <t>Мероприятие выполнено, экономия составила 33,75 тыс.</t>
  </si>
  <si>
    <t>Мероприятие не выполнено</t>
  </si>
  <si>
    <t>Мероприятие выполнено, экономия составила 3,0 тыс. руб.</t>
  </si>
  <si>
    <t>Мероприятие выполнено, экономия составила 35,25 тыс. руб.</t>
  </si>
  <si>
    <t>Мероприятие выполнено, экономия составила 4,0 тыс. руб.</t>
  </si>
  <si>
    <t>Мероприятие выполнено, экономия составила 56,0 тыс. руб.</t>
  </si>
  <si>
    <t>Мероприятие выполнено, экономия составила 10,0 тыс. руб.</t>
  </si>
  <si>
    <t>Мероприятие выполнено, экономия составила 82,05 тыс. руб.</t>
  </si>
  <si>
    <t>Мероприятие выполнено, экономия составила 1,0 тыс. руб.</t>
  </si>
  <si>
    <t>Мероприятие выполнено, экономия составила 16,5 тыс. руб.</t>
  </si>
  <si>
    <t>Мероприятие выполнено, экономия составила 2,5 тыс. руб.</t>
  </si>
  <si>
    <t>Мероприятие выполнено, экономия составила 820,0 тыс. руб.</t>
  </si>
  <si>
    <t>Мероприятие выполнено, экономия составила 9,0 тыс. руб.</t>
  </si>
  <si>
    <t>Мероприятие выполнено, экономия составила 418,0 тыс. руб.</t>
  </si>
  <si>
    <t>Мероприятия не выполнено</t>
  </si>
  <si>
    <t>Мероприятие не выполнено. Причина – расторжение контракта на сумму 400000 руб.</t>
  </si>
  <si>
    <t>Мероприятие выполнено. Экономия бюджетных средств в результате оптимизации цены по итогам конкурсных процедур составила – 163500 руб.</t>
  </si>
  <si>
    <t>Мероприятие выполнено.  Экономия бюджетных средств в результате оптимизации цены по итогам конкурсных процедур составила 34346,67 руб.</t>
  </si>
  <si>
    <t xml:space="preserve">Мероприятие выполнено. </t>
  </si>
  <si>
    <t>Не исполнение поставщиком условий гос. контракта и последующее его расторжение на общую сумму 545929,42 руб.</t>
  </si>
  <si>
    <t>Всего по государственной программе</t>
  </si>
  <si>
    <t>Всего по подпрограмме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</si>
</sst>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/>
    <xf numFmtId="49" fontId="1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5" xfId="0" applyFont="1" applyBorder="1" applyAlignment="1"/>
    <xf numFmtId="0" fontId="12" fillId="0" borderId="7" xfId="0" applyFont="1" applyBorder="1" applyAlignment="1"/>
    <xf numFmtId="0" fontId="14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8"/>
  <sheetViews>
    <sheetView tabSelected="1" zoomScale="90" zoomScaleNormal="90" zoomScalePageLayoutView="70" workbookViewId="0">
      <selection activeCell="S4" sqref="S4:S6"/>
    </sheetView>
  </sheetViews>
  <sheetFormatPr defaultRowHeight="14.4" x14ac:dyDescent="0.3"/>
  <cols>
    <col min="1" max="1" width="6.33203125" style="1" customWidth="1"/>
    <col min="2" max="2" width="27.44140625" customWidth="1"/>
    <col min="3" max="3" width="18" customWidth="1"/>
    <col min="4" max="4" width="9.5546875" bestFit="1" customWidth="1"/>
    <col min="6" max="6" width="9.33203125" bestFit="1" customWidth="1"/>
    <col min="9" max="9" width="9.33203125" bestFit="1" customWidth="1"/>
    <col min="11" max="11" width="9.33203125" bestFit="1" customWidth="1"/>
    <col min="14" max="14" width="9.33203125" bestFit="1" customWidth="1"/>
    <col min="16" max="16" width="9.33203125" bestFit="1" customWidth="1"/>
    <col min="19" max="19" width="18.6640625" customWidth="1"/>
  </cols>
  <sheetData>
    <row r="2" spans="1:19" ht="87.75" customHeight="1" x14ac:dyDescent="0.3">
      <c r="B2" s="77" t="s">
        <v>319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4" spans="1:19" ht="33" customHeight="1" x14ac:dyDescent="0.3">
      <c r="A4" s="79" t="s">
        <v>0</v>
      </c>
      <c r="B4" s="78" t="s">
        <v>1</v>
      </c>
      <c r="C4" s="57" t="s">
        <v>318</v>
      </c>
      <c r="D4" s="57" t="s">
        <v>316</v>
      </c>
      <c r="E4" s="78" t="s">
        <v>2</v>
      </c>
      <c r="F4" s="78"/>
      <c r="G4" s="78"/>
      <c r="H4" s="78"/>
      <c r="I4" s="57" t="s">
        <v>316</v>
      </c>
      <c r="J4" s="78" t="s">
        <v>3</v>
      </c>
      <c r="K4" s="78"/>
      <c r="L4" s="78"/>
      <c r="M4" s="78"/>
      <c r="N4" s="57" t="s">
        <v>316</v>
      </c>
      <c r="O4" s="78" t="s">
        <v>4</v>
      </c>
      <c r="P4" s="78"/>
      <c r="Q4" s="78"/>
      <c r="R4" s="78"/>
      <c r="S4" s="57" t="s">
        <v>5</v>
      </c>
    </row>
    <row r="5" spans="1:19" ht="18" customHeight="1" x14ac:dyDescent="0.3">
      <c r="A5" s="79"/>
      <c r="B5" s="78"/>
      <c r="C5" s="73"/>
      <c r="D5" s="80"/>
      <c r="E5" s="70" t="s">
        <v>317</v>
      </c>
      <c r="F5" s="71"/>
      <c r="G5" s="71"/>
      <c r="H5" s="72"/>
      <c r="I5" s="80"/>
      <c r="J5" s="70" t="s">
        <v>317</v>
      </c>
      <c r="K5" s="71"/>
      <c r="L5" s="71"/>
      <c r="M5" s="72"/>
      <c r="N5" s="80"/>
      <c r="O5" s="70" t="s">
        <v>317</v>
      </c>
      <c r="P5" s="71"/>
      <c r="Q5" s="71"/>
      <c r="R5" s="72"/>
      <c r="S5" s="58"/>
    </row>
    <row r="6" spans="1:19" ht="20.399999999999999" x14ac:dyDescent="0.3">
      <c r="A6" s="79"/>
      <c r="B6" s="78"/>
      <c r="C6" s="74"/>
      <c r="D6" s="74"/>
      <c r="E6" s="2" t="s">
        <v>6</v>
      </c>
      <c r="F6" s="2" t="s">
        <v>7</v>
      </c>
      <c r="G6" s="2" t="s">
        <v>8</v>
      </c>
      <c r="H6" s="2" t="s">
        <v>9</v>
      </c>
      <c r="I6" s="74"/>
      <c r="J6" s="3" t="s">
        <v>6</v>
      </c>
      <c r="K6" s="3" t="s">
        <v>7</v>
      </c>
      <c r="L6" s="3" t="s">
        <v>8</v>
      </c>
      <c r="M6" s="3" t="s">
        <v>9</v>
      </c>
      <c r="N6" s="74"/>
      <c r="O6" s="3" t="s">
        <v>6</v>
      </c>
      <c r="P6" s="3" t="s">
        <v>7</v>
      </c>
      <c r="Q6" s="3" t="s">
        <v>8</v>
      </c>
      <c r="R6" s="3" t="s">
        <v>9</v>
      </c>
      <c r="S6" s="59"/>
    </row>
    <row r="7" spans="1:19" ht="15" x14ac:dyDescent="0.25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</row>
    <row r="8" spans="1:19" x14ac:dyDescent="0.3">
      <c r="A8" s="67" t="s">
        <v>10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5"/>
    </row>
    <row r="9" spans="1:19" ht="91.8" x14ac:dyDescent="0.3">
      <c r="A9" s="6"/>
      <c r="B9" s="7" t="s">
        <v>11</v>
      </c>
      <c r="C9" s="8" t="s">
        <v>12</v>
      </c>
      <c r="D9" s="23">
        <f>SUM(E9:H9)</f>
        <v>16665</v>
      </c>
      <c r="E9" s="24">
        <v>2206.5</v>
      </c>
      <c r="F9" s="24">
        <v>14458.5</v>
      </c>
      <c r="G9" s="24"/>
      <c r="H9" s="24"/>
      <c r="I9" s="24">
        <f>SUM(J9:M9)</f>
        <v>15301.399999999998</v>
      </c>
      <c r="J9" s="24">
        <f>J10+J14+J15</f>
        <v>2206.5</v>
      </c>
      <c r="K9" s="24">
        <f>K10+K14+K15</f>
        <v>13094.899999999998</v>
      </c>
      <c r="L9" s="24"/>
      <c r="M9" s="24"/>
      <c r="N9" s="24">
        <f>SUM(O9:R9)</f>
        <v>15410.1</v>
      </c>
      <c r="O9" s="24">
        <v>2179.5</v>
      </c>
      <c r="P9" s="24">
        <v>13230.6</v>
      </c>
      <c r="Q9" s="7"/>
      <c r="R9" s="7"/>
      <c r="S9" s="20" t="s">
        <v>13</v>
      </c>
    </row>
    <row r="10" spans="1:19" ht="81.599999999999994" x14ac:dyDescent="0.3">
      <c r="A10" s="10" t="s">
        <v>289</v>
      </c>
      <c r="B10" s="20" t="s">
        <v>14</v>
      </c>
      <c r="C10" s="3" t="s">
        <v>12</v>
      </c>
      <c r="D10" s="22">
        <f t="shared" ref="D10:D15" si="0">SUM(E10:H10)</f>
        <v>10856.5</v>
      </c>
      <c r="E10" s="27">
        <v>1256.5</v>
      </c>
      <c r="F10" s="27">
        <v>9600</v>
      </c>
      <c r="G10" s="27"/>
      <c r="H10" s="27"/>
      <c r="I10" s="27">
        <f t="shared" ref="I10:I15" si="1">SUM(J10:M10)</f>
        <v>9687.9</v>
      </c>
      <c r="J10" s="27">
        <f>SUM(J11:J13)</f>
        <v>1256.5</v>
      </c>
      <c r="K10" s="27">
        <v>8431.4</v>
      </c>
      <c r="L10" s="27"/>
      <c r="M10" s="27"/>
      <c r="N10" s="27">
        <f t="shared" ref="N10:N15" si="2">SUM(O10:R10)</f>
        <v>9668.6</v>
      </c>
      <c r="O10" s="27">
        <v>1237.2</v>
      </c>
      <c r="P10" s="27">
        <v>8431.4</v>
      </c>
      <c r="Q10" s="9"/>
      <c r="R10" s="9"/>
      <c r="S10" s="20" t="s">
        <v>15</v>
      </c>
    </row>
    <row r="11" spans="1:19" ht="112.2" x14ac:dyDescent="0.3">
      <c r="A11" s="10" t="s">
        <v>290</v>
      </c>
      <c r="B11" s="20" t="s">
        <v>288</v>
      </c>
      <c r="C11" s="3" t="s">
        <v>12</v>
      </c>
      <c r="D11" s="22">
        <f t="shared" si="0"/>
        <v>4659.2</v>
      </c>
      <c r="E11" s="27">
        <v>1006.5</v>
      </c>
      <c r="F11" s="27">
        <v>3652.7</v>
      </c>
      <c r="G11" s="27"/>
      <c r="H11" s="27"/>
      <c r="I11" s="27">
        <f t="shared" si="1"/>
        <v>4640.6000000000004</v>
      </c>
      <c r="J11" s="27">
        <v>1006.5</v>
      </c>
      <c r="K11" s="27">
        <v>3634.1</v>
      </c>
      <c r="L11" s="27"/>
      <c r="M11" s="27"/>
      <c r="N11" s="27">
        <f t="shared" si="2"/>
        <v>4625.1000000000004</v>
      </c>
      <c r="O11" s="27">
        <v>991</v>
      </c>
      <c r="P11" s="27">
        <v>3634.1</v>
      </c>
      <c r="Q11" s="9"/>
      <c r="R11" s="9"/>
      <c r="S11" s="20" t="s">
        <v>16</v>
      </c>
    </row>
    <row r="12" spans="1:19" ht="149.25" customHeight="1" x14ac:dyDescent="0.3">
      <c r="A12" s="10" t="s">
        <v>291</v>
      </c>
      <c r="B12" s="20" t="s">
        <v>287</v>
      </c>
      <c r="C12" s="3" t="s">
        <v>12</v>
      </c>
      <c r="D12" s="22">
        <f t="shared" si="0"/>
        <v>2432.6999999999998</v>
      </c>
      <c r="E12" s="27"/>
      <c r="F12" s="27">
        <v>2432.6999999999998</v>
      </c>
      <c r="G12" s="27"/>
      <c r="H12" s="27"/>
      <c r="I12" s="27">
        <f t="shared" si="1"/>
        <v>2432.6999999999998</v>
      </c>
      <c r="J12" s="27"/>
      <c r="K12" s="27">
        <v>2432.6999999999998</v>
      </c>
      <c r="L12" s="27"/>
      <c r="M12" s="27"/>
      <c r="N12" s="27">
        <f t="shared" si="2"/>
        <v>2432.6999999999998</v>
      </c>
      <c r="O12" s="27"/>
      <c r="P12" s="27">
        <v>2432.6999999999998</v>
      </c>
      <c r="Q12" s="9"/>
      <c r="R12" s="9"/>
      <c r="S12" s="20" t="s">
        <v>17</v>
      </c>
    </row>
    <row r="13" spans="1:19" ht="163.5" customHeight="1" x14ac:dyDescent="0.3">
      <c r="A13" s="10" t="s">
        <v>292</v>
      </c>
      <c r="B13" s="20" t="s">
        <v>18</v>
      </c>
      <c r="C13" s="3" t="s">
        <v>12</v>
      </c>
      <c r="D13" s="22">
        <f t="shared" si="0"/>
        <v>3764.6</v>
      </c>
      <c r="E13" s="27">
        <v>250</v>
      </c>
      <c r="F13" s="27">
        <v>3514.6</v>
      </c>
      <c r="G13" s="27"/>
      <c r="H13" s="27"/>
      <c r="I13" s="27">
        <f t="shared" si="1"/>
        <v>2614.6</v>
      </c>
      <c r="J13" s="27">
        <v>250</v>
      </c>
      <c r="K13" s="27">
        <v>2364.6</v>
      </c>
      <c r="L13" s="27"/>
      <c r="M13" s="27"/>
      <c r="N13" s="27">
        <f t="shared" si="2"/>
        <v>2610.7999999999997</v>
      </c>
      <c r="O13" s="27">
        <v>246.2</v>
      </c>
      <c r="P13" s="27">
        <v>2364.6</v>
      </c>
      <c r="Q13" s="9"/>
      <c r="R13" s="9"/>
      <c r="S13" s="20" t="s">
        <v>19</v>
      </c>
    </row>
    <row r="14" spans="1:19" ht="81.599999999999994" x14ac:dyDescent="0.3">
      <c r="A14" s="10" t="s">
        <v>293</v>
      </c>
      <c r="B14" s="20" t="s">
        <v>20</v>
      </c>
      <c r="C14" s="3" t="s">
        <v>12</v>
      </c>
      <c r="D14" s="22">
        <f t="shared" si="0"/>
        <v>3619.7</v>
      </c>
      <c r="E14" s="27">
        <v>950</v>
      </c>
      <c r="F14" s="27">
        <v>2669.7</v>
      </c>
      <c r="G14" s="27"/>
      <c r="H14" s="27"/>
      <c r="I14" s="27">
        <f t="shared" si="1"/>
        <v>3577.7</v>
      </c>
      <c r="J14" s="27">
        <v>950</v>
      </c>
      <c r="K14" s="27">
        <v>2627.7</v>
      </c>
      <c r="L14" s="27"/>
      <c r="M14" s="27"/>
      <c r="N14" s="27">
        <f t="shared" si="2"/>
        <v>3570</v>
      </c>
      <c r="O14" s="27">
        <v>942.3</v>
      </c>
      <c r="P14" s="27">
        <v>2627.7</v>
      </c>
      <c r="Q14" s="9"/>
      <c r="R14" s="9"/>
      <c r="S14" s="20" t="s">
        <v>21</v>
      </c>
    </row>
    <row r="15" spans="1:19" ht="71.400000000000006" x14ac:dyDescent="0.3">
      <c r="A15" s="10" t="s">
        <v>294</v>
      </c>
      <c r="B15" s="20" t="s">
        <v>22</v>
      </c>
      <c r="C15" s="3" t="s">
        <v>12</v>
      </c>
      <c r="D15" s="22">
        <f t="shared" si="0"/>
        <v>2188.8000000000002</v>
      </c>
      <c r="E15" s="27"/>
      <c r="F15" s="27">
        <v>2188.8000000000002</v>
      </c>
      <c r="G15" s="27"/>
      <c r="H15" s="27"/>
      <c r="I15" s="27">
        <f t="shared" si="1"/>
        <v>2035.8</v>
      </c>
      <c r="J15" s="27"/>
      <c r="K15" s="27">
        <v>2035.8</v>
      </c>
      <c r="L15" s="27"/>
      <c r="M15" s="27"/>
      <c r="N15" s="27">
        <f t="shared" si="2"/>
        <v>2171.5</v>
      </c>
      <c r="O15" s="27"/>
      <c r="P15" s="27">
        <v>2171.5</v>
      </c>
      <c r="Q15" s="9"/>
      <c r="R15" s="9"/>
      <c r="S15" s="20" t="s">
        <v>23</v>
      </c>
    </row>
    <row r="16" spans="1:19" x14ac:dyDescent="0.3">
      <c r="A16" s="68" t="s">
        <v>24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9"/>
    </row>
    <row r="17" spans="1:19" ht="91.8" x14ac:dyDescent="0.3">
      <c r="A17" s="10"/>
      <c r="B17" s="7" t="s">
        <v>25</v>
      </c>
      <c r="C17" s="3" t="s">
        <v>12</v>
      </c>
      <c r="D17" s="23">
        <f>SUM(E17:H17)</f>
        <v>13723.9</v>
      </c>
      <c r="E17" s="24">
        <v>1432.4</v>
      </c>
      <c r="F17" s="24">
        <v>12291.5</v>
      </c>
      <c r="G17" s="24"/>
      <c r="H17" s="24"/>
      <c r="I17" s="24">
        <f t="shared" ref="I17:I23" si="3">SUM(J17:M17)</f>
        <v>13710.9</v>
      </c>
      <c r="J17" s="24">
        <f>J18+J19+J20</f>
        <v>1432.4</v>
      </c>
      <c r="K17" s="24">
        <v>12278.5</v>
      </c>
      <c r="L17" s="24"/>
      <c r="M17" s="24"/>
      <c r="N17" s="24">
        <f t="shared" ref="N17:N23" si="4">SUM(O17:R17)</f>
        <v>13707.2</v>
      </c>
      <c r="O17" s="24">
        <v>1428.7</v>
      </c>
      <c r="P17" s="24">
        <v>12278.5</v>
      </c>
      <c r="Q17" s="7"/>
      <c r="R17" s="39"/>
      <c r="S17" s="32" t="s">
        <v>343</v>
      </c>
    </row>
    <row r="18" spans="1:19" ht="91.8" x14ac:dyDescent="0.3">
      <c r="A18" s="10" t="s">
        <v>26</v>
      </c>
      <c r="B18" s="20" t="s">
        <v>27</v>
      </c>
      <c r="C18" s="3" t="s">
        <v>12</v>
      </c>
      <c r="D18" s="22">
        <f t="shared" ref="D18:D23" si="5">SUM(E18:H18)</f>
        <v>5426.5</v>
      </c>
      <c r="E18" s="27">
        <v>1432.4</v>
      </c>
      <c r="F18" s="27">
        <v>3994.1</v>
      </c>
      <c r="G18" s="27"/>
      <c r="H18" s="27"/>
      <c r="I18" s="27">
        <f t="shared" si="3"/>
        <v>5413.5</v>
      </c>
      <c r="J18" s="27">
        <v>1432.4</v>
      </c>
      <c r="K18" s="27">
        <v>3981.1</v>
      </c>
      <c r="L18" s="27"/>
      <c r="M18" s="27"/>
      <c r="N18" s="27">
        <f t="shared" si="4"/>
        <v>5409.8</v>
      </c>
      <c r="O18" s="27">
        <v>1428.7</v>
      </c>
      <c r="P18" s="27">
        <v>3981.1</v>
      </c>
      <c r="Q18" s="9"/>
      <c r="R18" s="39"/>
      <c r="S18" s="32" t="s">
        <v>344</v>
      </c>
    </row>
    <row r="19" spans="1:19" ht="81.599999999999994" x14ac:dyDescent="0.3">
      <c r="A19" s="10" t="s">
        <v>28</v>
      </c>
      <c r="B19" s="20" t="s">
        <v>29</v>
      </c>
      <c r="C19" s="3" t="s">
        <v>12</v>
      </c>
      <c r="D19" s="22">
        <f t="shared" si="5"/>
        <v>3600.9</v>
      </c>
      <c r="E19" s="27"/>
      <c r="F19" s="27">
        <v>3600.9</v>
      </c>
      <c r="G19" s="27"/>
      <c r="H19" s="27"/>
      <c r="I19" s="27">
        <f t="shared" si="3"/>
        <v>3600.9</v>
      </c>
      <c r="J19" s="27"/>
      <c r="K19" s="27">
        <v>3600.9</v>
      </c>
      <c r="L19" s="27"/>
      <c r="M19" s="27"/>
      <c r="N19" s="27">
        <f t="shared" si="4"/>
        <v>3600.9</v>
      </c>
      <c r="O19" s="27"/>
      <c r="P19" s="27">
        <v>3600.9</v>
      </c>
      <c r="Q19" s="9"/>
      <c r="R19" s="39"/>
      <c r="S19" s="32" t="s">
        <v>17</v>
      </c>
    </row>
    <row r="20" spans="1:19" ht="71.400000000000006" x14ac:dyDescent="0.3">
      <c r="A20" s="10" t="s">
        <v>30</v>
      </c>
      <c r="B20" s="20" t="s">
        <v>31</v>
      </c>
      <c r="C20" s="3" t="s">
        <v>12</v>
      </c>
      <c r="D20" s="22">
        <f t="shared" si="5"/>
        <v>4696.5</v>
      </c>
      <c r="E20" s="27"/>
      <c r="F20" s="27">
        <v>4696.5</v>
      </c>
      <c r="G20" s="27"/>
      <c r="H20" s="27"/>
      <c r="I20" s="27">
        <f t="shared" si="3"/>
        <v>4696.5</v>
      </c>
      <c r="J20" s="27"/>
      <c r="K20" s="27">
        <v>4696.5</v>
      </c>
      <c r="L20" s="27"/>
      <c r="M20" s="27"/>
      <c r="N20" s="27">
        <f t="shared" si="4"/>
        <v>4696.5</v>
      </c>
      <c r="O20" s="27"/>
      <c r="P20" s="27">
        <v>4696.5</v>
      </c>
      <c r="Q20" s="9"/>
      <c r="R20" s="39"/>
      <c r="S20" s="32" t="s">
        <v>17</v>
      </c>
    </row>
    <row r="21" spans="1:19" ht="45" customHeight="1" x14ac:dyDescent="0.3">
      <c r="A21" s="10" t="s">
        <v>32</v>
      </c>
      <c r="B21" s="20" t="s">
        <v>33</v>
      </c>
      <c r="C21" s="3" t="s">
        <v>12</v>
      </c>
      <c r="D21" s="22">
        <f t="shared" si="5"/>
        <v>497.5</v>
      </c>
      <c r="E21" s="27"/>
      <c r="F21" s="27">
        <v>497.5</v>
      </c>
      <c r="G21" s="27"/>
      <c r="H21" s="27"/>
      <c r="I21" s="27">
        <f t="shared" si="3"/>
        <v>497.5</v>
      </c>
      <c r="J21" s="27"/>
      <c r="K21" s="27">
        <v>497.5</v>
      </c>
      <c r="L21" s="27"/>
      <c r="M21" s="27"/>
      <c r="N21" s="27">
        <f t="shared" si="4"/>
        <v>497.5</v>
      </c>
      <c r="O21" s="27"/>
      <c r="P21" s="27">
        <v>497.5</v>
      </c>
      <c r="Q21" s="9"/>
      <c r="R21" s="39"/>
      <c r="S21" s="32" t="s">
        <v>17</v>
      </c>
    </row>
    <row r="22" spans="1:19" ht="183.6" x14ac:dyDescent="0.3">
      <c r="A22" s="10" t="s">
        <v>34</v>
      </c>
      <c r="B22" s="20" t="s">
        <v>35</v>
      </c>
      <c r="C22" s="3" t="s">
        <v>12</v>
      </c>
      <c r="D22" s="22">
        <f t="shared" si="5"/>
        <v>4000</v>
      </c>
      <c r="E22" s="27"/>
      <c r="F22" s="27">
        <v>4000</v>
      </c>
      <c r="G22" s="27"/>
      <c r="H22" s="27"/>
      <c r="I22" s="27">
        <f t="shared" si="3"/>
        <v>4000</v>
      </c>
      <c r="J22" s="27"/>
      <c r="K22" s="27">
        <v>4000</v>
      </c>
      <c r="L22" s="27"/>
      <c r="M22" s="27"/>
      <c r="N22" s="27">
        <f t="shared" si="4"/>
        <v>4000</v>
      </c>
      <c r="O22" s="27"/>
      <c r="P22" s="27">
        <v>4000</v>
      </c>
      <c r="Q22" s="9"/>
      <c r="R22" s="39"/>
      <c r="S22" s="32" t="s">
        <v>17</v>
      </c>
    </row>
    <row r="23" spans="1:19" ht="56.25" customHeight="1" x14ac:dyDescent="0.3">
      <c r="A23" s="10" t="s">
        <v>36</v>
      </c>
      <c r="B23" s="20" t="s">
        <v>37</v>
      </c>
      <c r="C23" s="3" t="s">
        <v>12</v>
      </c>
      <c r="D23" s="22">
        <f t="shared" si="5"/>
        <v>199</v>
      </c>
      <c r="E23" s="27"/>
      <c r="F23" s="27">
        <v>199</v>
      </c>
      <c r="G23" s="27"/>
      <c r="H23" s="27"/>
      <c r="I23" s="27">
        <f t="shared" si="3"/>
        <v>199</v>
      </c>
      <c r="J23" s="27"/>
      <c r="K23" s="27">
        <v>199</v>
      </c>
      <c r="L23" s="27"/>
      <c r="M23" s="27"/>
      <c r="N23" s="27">
        <f t="shared" si="4"/>
        <v>199</v>
      </c>
      <c r="O23" s="27"/>
      <c r="P23" s="27">
        <v>199</v>
      </c>
      <c r="Q23" s="9"/>
      <c r="R23" s="39"/>
      <c r="S23" s="32" t="s">
        <v>17</v>
      </c>
    </row>
    <row r="24" spans="1:19" x14ac:dyDescent="0.3">
      <c r="A24" s="67" t="s">
        <v>38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40"/>
    </row>
    <row r="25" spans="1:19" ht="61.2" x14ac:dyDescent="0.3">
      <c r="A25" s="4" t="s">
        <v>295</v>
      </c>
      <c r="B25" s="3" t="s">
        <v>39</v>
      </c>
      <c r="C25" s="3" t="s">
        <v>12</v>
      </c>
      <c r="D25" s="22">
        <f>SUM(E25:H25)</f>
        <v>3850</v>
      </c>
      <c r="E25" s="22"/>
      <c r="F25" s="22">
        <v>3850</v>
      </c>
      <c r="G25" s="22"/>
      <c r="H25" s="22"/>
      <c r="I25" s="22">
        <f t="shared" ref="I25:I30" si="6">SUM(J25:M25)</f>
        <v>3003</v>
      </c>
      <c r="J25" s="22"/>
      <c r="K25" s="22">
        <v>3003</v>
      </c>
      <c r="L25" s="22"/>
      <c r="M25" s="22"/>
      <c r="N25" s="22">
        <f t="shared" ref="N25:N30" si="7">SUM(O25:R25)</f>
        <v>3003</v>
      </c>
      <c r="O25" s="22"/>
      <c r="P25" s="22">
        <v>3003</v>
      </c>
      <c r="Q25" s="3"/>
      <c r="R25" s="38"/>
      <c r="S25" s="3" t="s">
        <v>339</v>
      </c>
    </row>
    <row r="26" spans="1:19" ht="112.2" x14ac:dyDescent="0.3">
      <c r="A26" s="4" t="s">
        <v>296</v>
      </c>
      <c r="B26" s="3" t="s">
        <v>40</v>
      </c>
      <c r="C26" s="3" t="s">
        <v>12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3"/>
      <c r="R26" s="38"/>
      <c r="S26" s="3" t="s">
        <v>340</v>
      </c>
    </row>
    <row r="27" spans="1:19" ht="91.8" x14ac:dyDescent="0.3">
      <c r="A27" s="4" t="s">
        <v>297</v>
      </c>
      <c r="B27" s="3" t="s">
        <v>41</v>
      </c>
      <c r="C27" s="3" t="s">
        <v>12</v>
      </c>
      <c r="D27" s="22">
        <f t="shared" ref="D27:D30" si="8">SUM(E27:H27)</f>
        <v>630</v>
      </c>
      <c r="E27" s="22"/>
      <c r="F27" s="22">
        <v>630</v>
      </c>
      <c r="G27" s="22"/>
      <c r="H27" s="22"/>
      <c r="I27" s="22">
        <f t="shared" si="6"/>
        <v>385.6</v>
      </c>
      <c r="J27" s="22"/>
      <c r="K27" s="22">
        <v>385.6</v>
      </c>
      <c r="L27" s="22"/>
      <c r="M27" s="22"/>
      <c r="N27" s="22">
        <f t="shared" si="7"/>
        <v>385.6</v>
      </c>
      <c r="O27" s="22"/>
      <c r="P27" s="22">
        <v>385.6</v>
      </c>
      <c r="Q27" s="3"/>
      <c r="R27" s="38"/>
      <c r="S27" s="3" t="s">
        <v>341</v>
      </c>
    </row>
    <row r="28" spans="1:19" ht="81.599999999999994" x14ac:dyDescent="0.3">
      <c r="A28" s="4" t="s">
        <v>298</v>
      </c>
      <c r="B28" s="3" t="s">
        <v>42</v>
      </c>
      <c r="C28" s="3" t="s">
        <v>12</v>
      </c>
      <c r="D28" s="22">
        <f t="shared" si="8"/>
        <v>4517.5</v>
      </c>
      <c r="E28" s="22"/>
      <c r="F28" s="22">
        <v>4517.5</v>
      </c>
      <c r="G28" s="22"/>
      <c r="H28" s="22"/>
      <c r="I28" s="22">
        <f t="shared" si="6"/>
        <v>4000</v>
      </c>
      <c r="J28" s="22"/>
      <c r="K28" s="22">
        <v>4000</v>
      </c>
      <c r="L28" s="22"/>
      <c r="M28" s="22"/>
      <c r="N28" s="22">
        <f t="shared" si="7"/>
        <v>4000</v>
      </c>
      <c r="O28" s="22"/>
      <c r="P28" s="22">
        <v>4000</v>
      </c>
      <c r="Q28" s="3"/>
      <c r="R28" s="38"/>
      <c r="S28" s="3" t="s">
        <v>342</v>
      </c>
    </row>
    <row r="29" spans="1:19" ht="81.599999999999994" x14ac:dyDescent="0.3">
      <c r="A29" s="4" t="s">
        <v>299</v>
      </c>
      <c r="B29" s="3" t="s">
        <v>43</v>
      </c>
      <c r="C29" s="3" t="s">
        <v>12</v>
      </c>
      <c r="D29" s="22">
        <f t="shared" si="8"/>
        <v>148984.79999999999</v>
      </c>
      <c r="E29" s="22"/>
      <c r="F29" s="22">
        <v>140000</v>
      </c>
      <c r="G29" s="22">
        <v>8984.7999999999993</v>
      </c>
      <c r="H29" s="22"/>
      <c r="I29" s="22">
        <f t="shared" si="6"/>
        <v>159554.90000000002</v>
      </c>
      <c r="J29" s="22"/>
      <c r="K29" s="22">
        <v>139047.20000000001</v>
      </c>
      <c r="L29" s="22">
        <v>20507.7</v>
      </c>
      <c r="M29" s="22"/>
      <c r="N29" s="22">
        <f t="shared" si="7"/>
        <v>156199.20000000001</v>
      </c>
      <c r="O29" s="22"/>
      <c r="P29" s="22">
        <v>135691.5</v>
      </c>
      <c r="Q29" s="3">
        <v>20507.7</v>
      </c>
      <c r="R29" s="38"/>
      <c r="S29" s="3" t="s">
        <v>17</v>
      </c>
    </row>
    <row r="30" spans="1:19" ht="71.400000000000006" x14ac:dyDescent="0.3">
      <c r="A30" s="4" t="s">
        <v>300</v>
      </c>
      <c r="B30" s="3" t="s">
        <v>44</v>
      </c>
      <c r="C30" s="3" t="s">
        <v>12</v>
      </c>
      <c r="D30" s="22">
        <f t="shared" si="8"/>
        <v>20000</v>
      </c>
      <c r="E30" s="22"/>
      <c r="F30" s="22">
        <v>20000</v>
      </c>
      <c r="G30" s="22"/>
      <c r="H30" s="22"/>
      <c r="I30" s="22">
        <f t="shared" si="6"/>
        <v>20000</v>
      </c>
      <c r="J30" s="22"/>
      <c r="K30" s="22">
        <v>20000</v>
      </c>
      <c r="L30" s="22"/>
      <c r="M30" s="22"/>
      <c r="N30" s="22">
        <f t="shared" si="7"/>
        <v>20000</v>
      </c>
      <c r="O30" s="22"/>
      <c r="P30" s="22">
        <v>20000</v>
      </c>
      <c r="Q30" s="3"/>
      <c r="R30" s="38"/>
      <c r="S30" s="3" t="s">
        <v>17</v>
      </c>
    </row>
    <row r="31" spans="1:19" x14ac:dyDescent="0.3">
      <c r="A31" s="11"/>
      <c r="B31" s="55" t="s">
        <v>375</v>
      </c>
      <c r="C31" s="56"/>
      <c r="D31" s="54">
        <f>SUM(D25:D30)</f>
        <v>177982.3</v>
      </c>
      <c r="E31" s="54"/>
      <c r="F31" s="54">
        <f t="shared" ref="F31:Q31" si="9">SUM(F25:F30)</f>
        <v>168997.5</v>
      </c>
      <c r="G31" s="54">
        <f t="shared" si="9"/>
        <v>8984.7999999999993</v>
      </c>
      <c r="H31" s="54"/>
      <c r="I31" s="54">
        <f t="shared" si="9"/>
        <v>186943.50000000003</v>
      </c>
      <c r="J31" s="54"/>
      <c r="K31" s="54">
        <f t="shared" si="9"/>
        <v>166435.80000000002</v>
      </c>
      <c r="L31" s="54">
        <f t="shared" si="9"/>
        <v>20507.7</v>
      </c>
      <c r="M31" s="54"/>
      <c r="N31" s="54">
        <f t="shared" si="9"/>
        <v>183587.80000000002</v>
      </c>
      <c r="O31" s="54"/>
      <c r="P31" s="54">
        <f t="shared" si="9"/>
        <v>163080.1</v>
      </c>
      <c r="Q31" s="54">
        <f t="shared" si="9"/>
        <v>20507.7</v>
      </c>
      <c r="R31" s="54"/>
      <c r="S31" s="37"/>
    </row>
    <row r="32" spans="1:19" x14ac:dyDescent="0.3">
      <c r="A32" s="67" t="s">
        <v>45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36"/>
    </row>
    <row r="33" spans="1:19" ht="51" x14ac:dyDescent="0.3">
      <c r="A33" s="4" t="s">
        <v>301</v>
      </c>
      <c r="B33" s="21" t="s">
        <v>46</v>
      </c>
      <c r="C33" s="2" t="s">
        <v>12</v>
      </c>
      <c r="D33" s="22">
        <f>SUM(E33:H33)</f>
        <v>2315</v>
      </c>
      <c r="E33" s="22"/>
      <c r="F33" s="22">
        <v>2200</v>
      </c>
      <c r="G33" s="22">
        <v>115</v>
      </c>
      <c r="H33" s="22"/>
      <c r="I33" s="22">
        <f t="shared" ref="I33:I37" si="10">SUM(J33:M33)</f>
        <v>2251.6</v>
      </c>
      <c r="J33" s="22"/>
      <c r="K33" s="22">
        <v>2136.6</v>
      </c>
      <c r="L33" s="22">
        <v>115</v>
      </c>
      <c r="M33" s="22"/>
      <c r="N33" s="22">
        <f t="shared" ref="N33:N37" si="11">SUM(O33:R33)</f>
        <v>2251.6</v>
      </c>
      <c r="O33" s="22"/>
      <c r="P33" s="22">
        <v>2136.6</v>
      </c>
      <c r="Q33" s="22">
        <v>115</v>
      </c>
      <c r="R33" s="35"/>
      <c r="S33" s="33" t="s">
        <v>338</v>
      </c>
    </row>
    <row r="34" spans="1:19" ht="72.75" customHeight="1" x14ac:dyDescent="0.3">
      <c r="A34" s="4" t="s">
        <v>302</v>
      </c>
      <c r="B34" s="21" t="s">
        <v>47</v>
      </c>
      <c r="C34" s="2" t="s">
        <v>12</v>
      </c>
      <c r="D34" s="22">
        <f t="shared" ref="D34:D37" si="12">SUM(E34:H34)</f>
        <v>240</v>
      </c>
      <c r="E34" s="22"/>
      <c r="F34" s="22">
        <v>240</v>
      </c>
      <c r="G34" s="22"/>
      <c r="H34" s="22"/>
      <c r="I34" s="22">
        <f t="shared" si="10"/>
        <v>238.8</v>
      </c>
      <c r="J34" s="22"/>
      <c r="K34" s="22">
        <v>238.8</v>
      </c>
      <c r="L34" s="22"/>
      <c r="M34" s="22"/>
      <c r="N34" s="22">
        <f t="shared" si="11"/>
        <v>238.8</v>
      </c>
      <c r="O34" s="22"/>
      <c r="P34" s="22">
        <v>238.8</v>
      </c>
      <c r="Q34" s="22"/>
      <c r="R34" s="35"/>
      <c r="S34" s="33" t="s">
        <v>17</v>
      </c>
    </row>
    <row r="35" spans="1:19" ht="20.399999999999999" x14ac:dyDescent="0.3">
      <c r="A35" s="4" t="s">
        <v>303</v>
      </c>
      <c r="B35" s="21" t="s">
        <v>48</v>
      </c>
      <c r="C35" s="3" t="s">
        <v>12</v>
      </c>
      <c r="D35" s="22">
        <f t="shared" si="12"/>
        <v>100</v>
      </c>
      <c r="E35" s="22"/>
      <c r="F35" s="22">
        <v>100</v>
      </c>
      <c r="G35" s="22"/>
      <c r="H35" s="22"/>
      <c r="I35" s="22">
        <f t="shared" si="10"/>
        <v>100</v>
      </c>
      <c r="J35" s="22"/>
      <c r="K35" s="22">
        <v>100</v>
      </c>
      <c r="L35" s="22"/>
      <c r="M35" s="22"/>
      <c r="N35" s="22">
        <f t="shared" si="11"/>
        <v>100</v>
      </c>
      <c r="O35" s="22"/>
      <c r="P35" s="22">
        <v>100</v>
      </c>
      <c r="Q35" s="22"/>
      <c r="R35" s="35"/>
      <c r="S35" s="3" t="s">
        <v>17</v>
      </c>
    </row>
    <row r="36" spans="1:19" ht="51" x14ac:dyDescent="0.3">
      <c r="A36" s="4" t="s">
        <v>304</v>
      </c>
      <c r="B36" s="21" t="s">
        <v>49</v>
      </c>
      <c r="C36" s="3" t="s">
        <v>12</v>
      </c>
      <c r="D36" s="22">
        <f t="shared" si="12"/>
        <v>140</v>
      </c>
      <c r="E36" s="22"/>
      <c r="F36" s="22">
        <v>140</v>
      </c>
      <c r="G36" s="22"/>
      <c r="H36" s="22"/>
      <c r="I36" s="22">
        <f t="shared" si="10"/>
        <v>140</v>
      </c>
      <c r="J36" s="22"/>
      <c r="K36" s="22">
        <v>140</v>
      </c>
      <c r="L36" s="22"/>
      <c r="M36" s="22"/>
      <c r="N36" s="22">
        <f t="shared" si="11"/>
        <v>140</v>
      </c>
      <c r="O36" s="22"/>
      <c r="P36" s="22">
        <v>140</v>
      </c>
      <c r="Q36" s="22"/>
      <c r="R36" s="35"/>
      <c r="S36" s="3" t="s">
        <v>17</v>
      </c>
    </row>
    <row r="37" spans="1:19" ht="40.799999999999997" x14ac:dyDescent="0.3">
      <c r="A37" s="4" t="s">
        <v>50</v>
      </c>
      <c r="B37" s="21" t="s">
        <v>51</v>
      </c>
      <c r="C37" s="3" t="s">
        <v>12</v>
      </c>
      <c r="D37" s="22">
        <f t="shared" si="12"/>
        <v>312</v>
      </c>
      <c r="E37" s="22"/>
      <c r="F37" s="22">
        <v>312</v>
      </c>
      <c r="G37" s="22"/>
      <c r="H37" s="22"/>
      <c r="I37" s="22">
        <f t="shared" si="10"/>
        <v>312</v>
      </c>
      <c r="J37" s="22"/>
      <c r="K37" s="22">
        <v>312</v>
      </c>
      <c r="L37" s="22"/>
      <c r="M37" s="22"/>
      <c r="N37" s="22">
        <f t="shared" si="11"/>
        <v>312</v>
      </c>
      <c r="O37" s="22"/>
      <c r="P37" s="22">
        <v>312</v>
      </c>
      <c r="Q37" s="22"/>
      <c r="R37" s="35"/>
      <c r="S37" s="3" t="s">
        <v>17</v>
      </c>
    </row>
    <row r="38" spans="1:19" x14ac:dyDescent="0.3">
      <c r="A38" s="11"/>
      <c r="B38" s="66" t="s">
        <v>375</v>
      </c>
      <c r="C38" s="65"/>
      <c r="D38" s="53">
        <f>SUM(D33:D37)</f>
        <v>3107</v>
      </c>
      <c r="E38" s="53"/>
      <c r="F38" s="53">
        <f t="shared" ref="F38:Q38" si="13">SUM(F33:F37)</f>
        <v>2992</v>
      </c>
      <c r="G38" s="53">
        <f t="shared" si="13"/>
        <v>115</v>
      </c>
      <c r="H38" s="53"/>
      <c r="I38" s="53">
        <f t="shared" si="13"/>
        <v>3042.4</v>
      </c>
      <c r="J38" s="53"/>
      <c r="K38" s="53">
        <f t="shared" si="13"/>
        <v>2927.4</v>
      </c>
      <c r="L38" s="53">
        <f t="shared" si="13"/>
        <v>115</v>
      </c>
      <c r="M38" s="53"/>
      <c r="N38" s="53">
        <f t="shared" si="13"/>
        <v>3042.4</v>
      </c>
      <c r="O38" s="53"/>
      <c r="P38" s="53">
        <f t="shared" si="13"/>
        <v>2927.4</v>
      </c>
      <c r="Q38" s="53">
        <f t="shared" si="13"/>
        <v>115</v>
      </c>
      <c r="R38" s="53"/>
      <c r="S38" s="37"/>
    </row>
    <row r="39" spans="1:19" x14ac:dyDescent="0.3">
      <c r="A39" s="67" t="s">
        <v>52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36"/>
    </row>
    <row r="40" spans="1:19" ht="71.400000000000006" x14ac:dyDescent="0.3">
      <c r="A40" s="11" t="s">
        <v>53</v>
      </c>
      <c r="B40" s="3" t="s">
        <v>54</v>
      </c>
      <c r="C40" s="3" t="s">
        <v>55</v>
      </c>
      <c r="D40" s="22">
        <f>SUM(E40:H40)</f>
        <v>1000</v>
      </c>
      <c r="E40" s="22"/>
      <c r="F40" s="22">
        <v>1000</v>
      </c>
      <c r="G40" s="22"/>
      <c r="H40" s="22"/>
      <c r="I40" s="22">
        <f t="shared" ref="I40:I57" si="14">SUM(J40:M40)</f>
        <v>918.6</v>
      </c>
      <c r="J40" s="22"/>
      <c r="K40" s="22">
        <v>918.6</v>
      </c>
      <c r="L40" s="22"/>
      <c r="M40" s="22"/>
      <c r="N40" s="22">
        <f t="shared" ref="N40:N57" si="15">SUM(O40:R40)</f>
        <v>918.6</v>
      </c>
      <c r="O40" s="22"/>
      <c r="P40" s="22">
        <v>918.6</v>
      </c>
      <c r="Q40" s="22"/>
      <c r="R40" s="35"/>
      <c r="S40" s="3" t="s">
        <v>320</v>
      </c>
    </row>
    <row r="41" spans="1:19" ht="61.2" x14ac:dyDescent="0.3">
      <c r="A41" s="11" t="s">
        <v>56</v>
      </c>
      <c r="B41" s="3" t="s">
        <v>57</v>
      </c>
      <c r="C41" s="3" t="s">
        <v>58</v>
      </c>
      <c r="D41" s="22">
        <f t="shared" ref="D41:D57" si="16">SUM(E41:H41)</f>
        <v>19713.599999999999</v>
      </c>
      <c r="E41" s="22"/>
      <c r="F41" s="22">
        <v>19713.599999999999</v>
      </c>
      <c r="G41" s="22"/>
      <c r="H41" s="22"/>
      <c r="I41" s="22">
        <f t="shared" si="14"/>
        <v>19713.599999999999</v>
      </c>
      <c r="J41" s="22"/>
      <c r="K41" s="22">
        <v>19713.599999999999</v>
      </c>
      <c r="L41" s="22"/>
      <c r="M41" s="22"/>
      <c r="N41" s="22">
        <f t="shared" si="15"/>
        <v>19713.599999999999</v>
      </c>
      <c r="O41" s="22"/>
      <c r="P41" s="22">
        <v>19713.599999999999</v>
      </c>
      <c r="Q41" s="22"/>
      <c r="R41" s="35"/>
      <c r="S41" s="3" t="s">
        <v>321</v>
      </c>
    </row>
    <row r="42" spans="1:19" ht="91.8" x14ac:dyDescent="0.3">
      <c r="A42" s="11" t="s">
        <v>59</v>
      </c>
      <c r="B42" s="3" t="s">
        <v>60</v>
      </c>
      <c r="C42" s="3" t="s">
        <v>58</v>
      </c>
      <c r="D42" s="22">
        <f t="shared" si="16"/>
        <v>1300</v>
      </c>
      <c r="E42" s="22"/>
      <c r="F42" s="22">
        <v>1300</v>
      </c>
      <c r="G42" s="22"/>
      <c r="H42" s="22"/>
      <c r="I42" s="22">
        <f t="shared" si="14"/>
        <v>998.04</v>
      </c>
      <c r="J42" s="22"/>
      <c r="K42" s="22">
        <v>998.04</v>
      </c>
      <c r="L42" s="22"/>
      <c r="M42" s="22"/>
      <c r="N42" s="22">
        <f t="shared" si="15"/>
        <v>998.04</v>
      </c>
      <c r="O42" s="22"/>
      <c r="P42" s="22">
        <v>998.04</v>
      </c>
      <c r="Q42" s="22"/>
      <c r="R42" s="35"/>
      <c r="S42" s="3" t="s">
        <v>322</v>
      </c>
    </row>
    <row r="43" spans="1:19" ht="122.4" x14ac:dyDescent="0.3">
      <c r="A43" s="11" t="s">
        <v>61</v>
      </c>
      <c r="B43" s="3" t="s">
        <v>62</v>
      </c>
      <c r="C43" s="3" t="s">
        <v>58</v>
      </c>
      <c r="D43" s="22">
        <f t="shared" si="16"/>
        <v>1792</v>
      </c>
      <c r="E43" s="22"/>
      <c r="F43" s="22">
        <v>1792</v>
      </c>
      <c r="G43" s="22"/>
      <c r="H43" s="22"/>
      <c r="I43" s="22">
        <f t="shared" si="14"/>
        <v>1219.22</v>
      </c>
      <c r="J43" s="22"/>
      <c r="K43" s="22">
        <v>1219.22</v>
      </c>
      <c r="L43" s="22"/>
      <c r="M43" s="22"/>
      <c r="N43" s="22">
        <f t="shared" si="15"/>
        <v>1219.22</v>
      </c>
      <c r="O43" s="22"/>
      <c r="P43" s="22">
        <v>1219.22</v>
      </c>
      <c r="Q43" s="22"/>
      <c r="R43" s="35"/>
      <c r="S43" s="3" t="s">
        <v>323</v>
      </c>
    </row>
    <row r="44" spans="1:19" ht="71.400000000000006" x14ac:dyDescent="0.3">
      <c r="A44" s="11" t="s">
        <v>63</v>
      </c>
      <c r="B44" s="34" t="s">
        <v>64</v>
      </c>
      <c r="C44" s="3" t="s">
        <v>58</v>
      </c>
      <c r="D44" s="22">
        <f t="shared" si="16"/>
        <v>28129</v>
      </c>
      <c r="E44" s="22"/>
      <c r="F44" s="22">
        <v>28129</v>
      </c>
      <c r="G44" s="22"/>
      <c r="H44" s="22"/>
      <c r="I44" s="22">
        <f t="shared" si="14"/>
        <v>25736.17</v>
      </c>
      <c r="J44" s="22"/>
      <c r="K44" s="22">
        <v>25736.17</v>
      </c>
      <c r="L44" s="22"/>
      <c r="M44" s="22"/>
      <c r="N44" s="22">
        <f t="shared" si="15"/>
        <v>25736.17</v>
      </c>
      <c r="O44" s="22"/>
      <c r="P44" s="22">
        <v>25736.17</v>
      </c>
      <c r="Q44" s="22"/>
      <c r="R44" s="35"/>
      <c r="S44" s="3" t="s">
        <v>324</v>
      </c>
    </row>
    <row r="45" spans="1:19" ht="51" x14ac:dyDescent="0.3">
      <c r="A45" s="11" t="s">
        <v>65</v>
      </c>
      <c r="B45" s="3" t="s">
        <v>66</v>
      </c>
      <c r="C45" s="3" t="s">
        <v>58</v>
      </c>
      <c r="D45" s="22">
        <f t="shared" si="16"/>
        <v>700</v>
      </c>
      <c r="E45" s="22"/>
      <c r="F45" s="22">
        <v>700</v>
      </c>
      <c r="G45" s="22"/>
      <c r="H45" s="22"/>
      <c r="I45" s="22">
        <f t="shared" si="14"/>
        <v>693</v>
      </c>
      <c r="J45" s="22"/>
      <c r="K45" s="22">
        <v>693</v>
      </c>
      <c r="L45" s="22"/>
      <c r="M45" s="22"/>
      <c r="N45" s="22">
        <f t="shared" si="15"/>
        <v>693</v>
      </c>
      <c r="O45" s="22"/>
      <c r="P45" s="22">
        <v>693</v>
      </c>
      <c r="Q45" s="22"/>
      <c r="R45" s="35"/>
      <c r="S45" s="3" t="s">
        <v>325</v>
      </c>
    </row>
    <row r="46" spans="1:19" ht="61.2" x14ac:dyDescent="0.3">
      <c r="A46" s="11" t="s">
        <v>67</v>
      </c>
      <c r="B46" s="3" t="s">
        <v>68</v>
      </c>
      <c r="C46" s="3" t="s">
        <v>58</v>
      </c>
      <c r="D46" s="22">
        <f t="shared" si="16"/>
        <v>2800</v>
      </c>
      <c r="E46" s="22"/>
      <c r="F46" s="22">
        <v>2800</v>
      </c>
      <c r="G46" s="22"/>
      <c r="H46" s="22"/>
      <c r="I46" s="22">
        <f t="shared" si="14"/>
        <v>2627.03</v>
      </c>
      <c r="J46" s="22"/>
      <c r="K46" s="22">
        <v>2627.03</v>
      </c>
      <c r="L46" s="22"/>
      <c r="M46" s="22"/>
      <c r="N46" s="22">
        <f t="shared" si="15"/>
        <v>2627.03</v>
      </c>
      <c r="O46" s="22"/>
      <c r="P46" s="22">
        <v>2627.03</v>
      </c>
      <c r="Q46" s="22"/>
      <c r="R46" s="35"/>
      <c r="S46" s="3" t="s">
        <v>326</v>
      </c>
    </row>
    <row r="47" spans="1:19" ht="71.400000000000006" x14ac:dyDescent="0.3">
      <c r="A47" s="11" t="s">
        <v>69</v>
      </c>
      <c r="B47" s="3" t="s">
        <v>70</v>
      </c>
      <c r="C47" s="3" t="s">
        <v>58</v>
      </c>
      <c r="D47" s="22">
        <f t="shared" si="16"/>
        <v>800</v>
      </c>
      <c r="E47" s="22"/>
      <c r="F47" s="22">
        <v>800</v>
      </c>
      <c r="G47" s="22"/>
      <c r="H47" s="22"/>
      <c r="I47" s="22">
        <f t="shared" si="14"/>
        <v>398</v>
      </c>
      <c r="J47" s="22"/>
      <c r="K47" s="22">
        <v>398</v>
      </c>
      <c r="L47" s="22"/>
      <c r="M47" s="22"/>
      <c r="N47" s="22">
        <f t="shared" si="15"/>
        <v>398</v>
      </c>
      <c r="O47" s="22"/>
      <c r="P47" s="22">
        <v>398</v>
      </c>
      <c r="Q47" s="22"/>
      <c r="R47" s="35"/>
      <c r="S47" s="3" t="s">
        <v>327</v>
      </c>
    </row>
    <row r="48" spans="1:19" ht="102" x14ac:dyDescent="0.3">
      <c r="A48" s="11" t="s">
        <v>71</v>
      </c>
      <c r="B48" s="3" t="s">
        <v>72</v>
      </c>
      <c r="C48" s="3" t="s">
        <v>58</v>
      </c>
      <c r="D48" s="22">
        <f t="shared" si="16"/>
        <v>92073.600000000006</v>
      </c>
      <c r="E48" s="22"/>
      <c r="F48" s="22">
        <v>92073.600000000006</v>
      </c>
      <c r="G48" s="22"/>
      <c r="H48" s="22"/>
      <c r="I48" s="22">
        <f t="shared" si="14"/>
        <v>91950.7</v>
      </c>
      <c r="J48" s="22"/>
      <c r="K48" s="22">
        <v>91950.7</v>
      </c>
      <c r="L48" s="22"/>
      <c r="M48" s="22"/>
      <c r="N48" s="22">
        <f t="shared" si="15"/>
        <v>91950.7</v>
      </c>
      <c r="O48" s="22"/>
      <c r="P48" s="22">
        <v>91950.7</v>
      </c>
      <c r="Q48" s="22"/>
      <c r="R48" s="35"/>
      <c r="S48" s="3" t="s">
        <v>328</v>
      </c>
    </row>
    <row r="49" spans="1:19" ht="81.599999999999994" x14ac:dyDescent="0.3">
      <c r="A49" s="11" t="s">
        <v>73</v>
      </c>
      <c r="B49" s="3" t="s">
        <v>74</v>
      </c>
      <c r="C49" s="3" t="s">
        <v>58</v>
      </c>
      <c r="D49" s="22">
        <f t="shared" si="16"/>
        <v>37171.1</v>
      </c>
      <c r="E49" s="22"/>
      <c r="F49" s="22">
        <v>37171.1</v>
      </c>
      <c r="G49" s="22"/>
      <c r="H49" s="22"/>
      <c r="I49" s="22">
        <f t="shared" si="14"/>
        <v>36730.449999999997</v>
      </c>
      <c r="J49" s="22"/>
      <c r="K49" s="22">
        <v>36730.449999999997</v>
      </c>
      <c r="L49" s="22"/>
      <c r="M49" s="22"/>
      <c r="N49" s="22">
        <f t="shared" si="15"/>
        <v>36730.449999999997</v>
      </c>
      <c r="O49" s="22"/>
      <c r="P49" s="22">
        <v>36730.449999999997</v>
      </c>
      <c r="Q49" s="22"/>
      <c r="R49" s="35"/>
      <c r="S49" s="3" t="s">
        <v>329</v>
      </c>
    </row>
    <row r="50" spans="1:19" ht="81.599999999999994" x14ac:dyDescent="0.3">
      <c r="A50" s="11" t="s">
        <v>75</v>
      </c>
      <c r="B50" s="3" t="s">
        <v>76</v>
      </c>
      <c r="C50" s="3" t="s">
        <v>58</v>
      </c>
      <c r="D50" s="22">
        <f t="shared" si="16"/>
        <v>900</v>
      </c>
      <c r="E50" s="22"/>
      <c r="F50" s="22">
        <v>900</v>
      </c>
      <c r="G50" s="22"/>
      <c r="H50" s="22"/>
      <c r="I50" s="22">
        <f t="shared" si="14"/>
        <v>883.7</v>
      </c>
      <c r="J50" s="22"/>
      <c r="K50" s="22">
        <v>883.7</v>
      </c>
      <c r="L50" s="22"/>
      <c r="M50" s="22"/>
      <c r="N50" s="22">
        <f t="shared" si="15"/>
        <v>883.7</v>
      </c>
      <c r="O50" s="22"/>
      <c r="P50" s="22">
        <v>883.7</v>
      </c>
      <c r="Q50" s="22"/>
      <c r="R50" s="35"/>
      <c r="S50" s="3" t="s">
        <v>330</v>
      </c>
    </row>
    <row r="51" spans="1:19" ht="71.400000000000006" x14ac:dyDescent="0.3">
      <c r="A51" s="11" t="s">
        <v>77</v>
      </c>
      <c r="B51" s="3" t="s">
        <v>78</v>
      </c>
      <c r="C51" s="3" t="s">
        <v>58</v>
      </c>
      <c r="D51" s="22">
        <f t="shared" si="16"/>
        <v>40</v>
      </c>
      <c r="E51" s="22"/>
      <c r="F51" s="22">
        <v>40</v>
      </c>
      <c r="G51" s="22"/>
      <c r="H51" s="22"/>
      <c r="I51" s="22">
        <f t="shared" si="14"/>
        <v>39</v>
      </c>
      <c r="J51" s="22"/>
      <c r="K51" s="22">
        <v>39</v>
      </c>
      <c r="L51" s="22"/>
      <c r="M51" s="22"/>
      <c r="N51" s="22">
        <f t="shared" si="15"/>
        <v>39</v>
      </c>
      <c r="O51" s="22"/>
      <c r="P51" s="22">
        <v>39</v>
      </c>
      <c r="Q51" s="22"/>
      <c r="R51" s="35"/>
      <c r="S51" s="3" t="s">
        <v>331</v>
      </c>
    </row>
    <row r="52" spans="1:19" ht="71.400000000000006" x14ac:dyDescent="0.3">
      <c r="A52" s="11" t="s">
        <v>79</v>
      </c>
      <c r="B52" s="3" t="s">
        <v>80</v>
      </c>
      <c r="C52" s="3" t="s">
        <v>58</v>
      </c>
      <c r="D52" s="22">
        <f t="shared" si="16"/>
        <v>2460</v>
      </c>
      <c r="E52" s="22"/>
      <c r="F52" s="22">
        <v>2460</v>
      </c>
      <c r="G52" s="22"/>
      <c r="H52" s="22"/>
      <c r="I52" s="22">
        <f t="shared" si="14"/>
        <v>2450</v>
      </c>
      <c r="J52" s="22"/>
      <c r="K52" s="22">
        <v>2450</v>
      </c>
      <c r="L52" s="22"/>
      <c r="M52" s="22"/>
      <c r="N52" s="22">
        <f t="shared" si="15"/>
        <v>2450</v>
      </c>
      <c r="O52" s="22"/>
      <c r="P52" s="22">
        <v>2450</v>
      </c>
      <c r="Q52" s="22"/>
      <c r="R52" s="35"/>
      <c r="S52" s="12" t="s">
        <v>332</v>
      </c>
    </row>
    <row r="53" spans="1:19" ht="71.400000000000006" x14ac:dyDescent="0.3">
      <c r="A53" s="11" t="s">
        <v>81</v>
      </c>
      <c r="B53" s="3" t="s">
        <v>82</v>
      </c>
      <c r="C53" s="3" t="s">
        <v>58</v>
      </c>
      <c r="D53" s="22">
        <f t="shared" si="16"/>
        <v>300</v>
      </c>
      <c r="E53" s="22"/>
      <c r="F53" s="22">
        <v>300</v>
      </c>
      <c r="G53" s="22"/>
      <c r="H53" s="22"/>
      <c r="I53" s="22">
        <f t="shared" si="14"/>
        <v>199.72</v>
      </c>
      <c r="J53" s="22"/>
      <c r="K53" s="22">
        <v>199.72</v>
      </c>
      <c r="L53" s="22"/>
      <c r="M53" s="22"/>
      <c r="N53" s="22">
        <f t="shared" si="15"/>
        <v>199.72</v>
      </c>
      <c r="O53" s="22"/>
      <c r="P53" s="22">
        <v>199.72</v>
      </c>
      <c r="Q53" s="22"/>
      <c r="R53" s="35"/>
      <c r="S53" s="12" t="s">
        <v>333</v>
      </c>
    </row>
    <row r="54" spans="1:19" ht="81.599999999999994" x14ac:dyDescent="0.3">
      <c r="A54" s="11" t="s">
        <v>83</v>
      </c>
      <c r="B54" s="3" t="s">
        <v>84</v>
      </c>
      <c r="C54" s="3" t="s">
        <v>58</v>
      </c>
      <c r="D54" s="22">
        <f t="shared" si="16"/>
        <v>3000</v>
      </c>
      <c r="E54" s="22"/>
      <c r="F54" s="22">
        <v>3000</v>
      </c>
      <c r="G54" s="22"/>
      <c r="H54" s="22"/>
      <c r="I54" s="22">
        <f t="shared" si="14"/>
        <v>1182</v>
      </c>
      <c r="J54" s="22"/>
      <c r="K54" s="22">
        <v>1182</v>
      </c>
      <c r="L54" s="22"/>
      <c r="M54" s="22"/>
      <c r="N54" s="22">
        <f t="shared" si="15"/>
        <v>1182</v>
      </c>
      <c r="O54" s="22"/>
      <c r="P54" s="22">
        <v>1182</v>
      </c>
      <c r="Q54" s="22"/>
      <c r="R54" s="35"/>
      <c r="S54" s="12" t="s">
        <v>334</v>
      </c>
    </row>
    <row r="55" spans="1:19" ht="71.400000000000006" x14ac:dyDescent="0.3">
      <c r="A55" s="11" t="s">
        <v>85</v>
      </c>
      <c r="B55" s="3" t="s">
        <v>86</v>
      </c>
      <c r="C55" s="3" t="s">
        <v>58</v>
      </c>
      <c r="D55" s="22">
        <f t="shared" si="16"/>
        <v>2700</v>
      </c>
      <c r="E55" s="22"/>
      <c r="F55" s="22">
        <v>2700</v>
      </c>
      <c r="G55" s="22"/>
      <c r="H55" s="22"/>
      <c r="I55" s="22">
        <f t="shared" si="14"/>
        <v>1427</v>
      </c>
      <c r="J55" s="22"/>
      <c r="K55" s="22">
        <v>1427</v>
      </c>
      <c r="L55" s="22"/>
      <c r="M55" s="22"/>
      <c r="N55" s="22">
        <f t="shared" si="15"/>
        <v>1427</v>
      </c>
      <c r="O55" s="22"/>
      <c r="P55" s="22">
        <v>1427</v>
      </c>
      <c r="Q55" s="22"/>
      <c r="R55" s="35"/>
      <c r="S55" s="3" t="s">
        <v>336</v>
      </c>
    </row>
    <row r="56" spans="1:19" ht="40.799999999999997" x14ac:dyDescent="0.3">
      <c r="A56" s="11" t="s">
        <v>87</v>
      </c>
      <c r="B56" s="3" t="s">
        <v>88</v>
      </c>
      <c r="C56" s="3" t="s">
        <v>58</v>
      </c>
      <c r="D56" s="22">
        <f t="shared" si="16"/>
        <v>1000</v>
      </c>
      <c r="E56" s="22"/>
      <c r="F56" s="22">
        <v>1000</v>
      </c>
      <c r="G56" s="22"/>
      <c r="H56" s="22"/>
      <c r="I56" s="22">
        <f t="shared" si="14"/>
        <v>520</v>
      </c>
      <c r="J56" s="22"/>
      <c r="K56" s="22">
        <v>520</v>
      </c>
      <c r="L56" s="22"/>
      <c r="M56" s="22"/>
      <c r="N56" s="22">
        <f t="shared" si="15"/>
        <v>520</v>
      </c>
      <c r="O56" s="22"/>
      <c r="P56" s="22">
        <v>520</v>
      </c>
      <c r="Q56" s="22"/>
      <c r="R56" s="35"/>
      <c r="S56" s="3" t="s">
        <v>337</v>
      </c>
    </row>
    <row r="57" spans="1:19" ht="51" x14ac:dyDescent="0.3">
      <c r="A57" s="11" t="s">
        <v>89</v>
      </c>
      <c r="B57" s="3" t="s">
        <v>90</v>
      </c>
      <c r="C57" s="3" t="s">
        <v>58</v>
      </c>
      <c r="D57" s="22">
        <f t="shared" si="16"/>
        <v>900</v>
      </c>
      <c r="E57" s="22"/>
      <c r="F57" s="22">
        <v>900</v>
      </c>
      <c r="G57" s="22"/>
      <c r="H57" s="22"/>
      <c r="I57" s="22">
        <f t="shared" si="14"/>
        <v>753</v>
      </c>
      <c r="J57" s="22"/>
      <c r="K57" s="22">
        <v>753</v>
      </c>
      <c r="L57" s="22"/>
      <c r="M57" s="22"/>
      <c r="N57" s="22">
        <f t="shared" si="15"/>
        <v>753</v>
      </c>
      <c r="O57" s="22"/>
      <c r="P57" s="22">
        <v>753</v>
      </c>
      <c r="Q57" s="22"/>
      <c r="R57" s="35"/>
      <c r="S57" s="3" t="s">
        <v>335</v>
      </c>
    </row>
    <row r="58" spans="1:19" x14ac:dyDescent="0.3">
      <c r="A58" s="11"/>
      <c r="B58" s="66" t="s">
        <v>375</v>
      </c>
      <c r="C58" s="65"/>
      <c r="D58" s="53">
        <f>SUM(D40:D57)</f>
        <v>196779.30000000002</v>
      </c>
      <c r="E58" s="53"/>
      <c r="F58" s="53">
        <f t="shared" ref="F58:P58" si="17">SUM(F40:F57)</f>
        <v>196779.30000000002</v>
      </c>
      <c r="G58" s="53"/>
      <c r="H58" s="53"/>
      <c r="I58" s="53">
        <f t="shared" si="17"/>
        <v>188439.23</v>
      </c>
      <c r="J58" s="53"/>
      <c r="K58" s="53">
        <f t="shared" si="17"/>
        <v>188439.23</v>
      </c>
      <c r="L58" s="53"/>
      <c r="M58" s="53"/>
      <c r="N58" s="53">
        <f t="shared" si="17"/>
        <v>188439.23</v>
      </c>
      <c r="O58" s="53"/>
      <c r="P58" s="53">
        <f t="shared" si="17"/>
        <v>188439.23</v>
      </c>
      <c r="Q58" s="53"/>
      <c r="R58" s="53"/>
      <c r="S58" s="37"/>
    </row>
    <row r="59" spans="1:19" x14ac:dyDescent="0.3">
      <c r="A59" s="67" t="s">
        <v>91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13"/>
    </row>
    <row r="60" spans="1:19" ht="30.6" x14ac:dyDescent="0.3">
      <c r="A60" s="15" t="s">
        <v>92</v>
      </c>
      <c r="B60" s="8" t="s">
        <v>93</v>
      </c>
      <c r="C60" s="7" t="s">
        <v>94</v>
      </c>
      <c r="D60" s="24">
        <f>SUM(E60:H60)</f>
        <v>21000</v>
      </c>
      <c r="E60" s="23"/>
      <c r="F60" s="23">
        <f>SUM(F61:F70)</f>
        <v>21000</v>
      </c>
      <c r="G60" s="23"/>
      <c r="H60" s="23"/>
      <c r="I60" s="23">
        <f t="shared" ref="I60:I118" si="18">SUM(J60:M60)</f>
        <v>20317.099999999999</v>
      </c>
      <c r="J60" s="23"/>
      <c r="K60" s="23">
        <v>20317.099999999999</v>
      </c>
      <c r="L60" s="23"/>
      <c r="M60" s="23"/>
      <c r="N60" s="23">
        <f t="shared" ref="N60:N118" si="19">SUM(O60:R60)</f>
        <v>20317.099999999999</v>
      </c>
      <c r="O60" s="23"/>
      <c r="P60" s="23">
        <v>20317.099999999999</v>
      </c>
      <c r="Q60" s="23"/>
      <c r="R60" s="23"/>
      <c r="S60" s="18"/>
    </row>
    <row r="61" spans="1:19" ht="71.400000000000006" x14ac:dyDescent="0.3">
      <c r="A61" s="11" t="s">
        <v>95</v>
      </c>
      <c r="B61" s="3" t="s">
        <v>96</v>
      </c>
      <c r="C61" s="3" t="s">
        <v>97</v>
      </c>
      <c r="D61" s="22">
        <f t="shared" ref="D61:D118" si="20">SUM(E61:H61)</f>
        <v>296.3</v>
      </c>
      <c r="E61" s="22"/>
      <c r="F61" s="22">
        <v>296.3</v>
      </c>
      <c r="G61" s="22"/>
      <c r="H61" s="22"/>
      <c r="I61" s="22">
        <f t="shared" si="18"/>
        <v>296.3</v>
      </c>
      <c r="J61" s="22"/>
      <c r="K61" s="22">
        <v>296.3</v>
      </c>
      <c r="L61" s="22"/>
      <c r="M61" s="22"/>
      <c r="N61" s="22">
        <f t="shared" si="19"/>
        <v>296.3</v>
      </c>
      <c r="O61" s="22"/>
      <c r="P61" s="22">
        <v>296.3</v>
      </c>
      <c r="Q61" s="22"/>
      <c r="R61" s="35"/>
      <c r="S61" s="3" t="s">
        <v>17</v>
      </c>
    </row>
    <row r="62" spans="1:19" ht="71.400000000000006" x14ac:dyDescent="0.3">
      <c r="A62" s="11" t="s">
        <v>98</v>
      </c>
      <c r="B62" s="3" t="s">
        <v>99</v>
      </c>
      <c r="C62" s="3" t="s">
        <v>97</v>
      </c>
      <c r="D62" s="22">
        <f t="shared" si="20"/>
        <v>1133.96</v>
      </c>
      <c r="E62" s="22"/>
      <c r="F62" s="22">
        <v>1133.96</v>
      </c>
      <c r="G62" s="22"/>
      <c r="H62" s="22"/>
      <c r="I62" s="22">
        <f t="shared" si="18"/>
        <v>1133.96</v>
      </c>
      <c r="J62" s="22"/>
      <c r="K62" s="22">
        <v>1133.96</v>
      </c>
      <c r="L62" s="22"/>
      <c r="M62" s="22"/>
      <c r="N62" s="22">
        <f t="shared" si="19"/>
        <v>1133.96</v>
      </c>
      <c r="O62" s="22"/>
      <c r="P62" s="22">
        <v>1133.96</v>
      </c>
      <c r="Q62" s="22"/>
      <c r="R62" s="35"/>
      <c r="S62" s="3" t="s">
        <v>17</v>
      </c>
    </row>
    <row r="63" spans="1:19" ht="71.400000000000006" x14ac:dyDescent="0.3">
      <c r="A63" s="11" t="s">
        <v>100</v>
      </c>
      <c r="B63" s="3" t="s">
        <v>101</v>
      </c>
      <c r="C63" s="3" t="s">
        <v>97</v>
      </c>
      <c r="D63" s="22">
        <f t="shared" si="20"/>
        <v>168.85</v>
      </c>
      <c r="E63" s="22"/>
      <c r="F63" s="22">
        <v>168.85</v>
      </c>
      <c r="G63" s="22"/>
      <c r="H63" s="22"/>
      <c r="I63" s="22">
        <f t="shared" si="18"/>
        <v>168.85</v>
      </c>
      <c r="J63" s="22"/>
      <c r="K63" s="22">
        <v>168.85</v>
      </c>
      <c r="L63" s="22"/>
      <c r="M63" s="22"/>
      <c r="N63" s="22">
        <f t="shared" si="19"/>
        <v>168.85</v>
      </c>
      <c r="O63" s="22"/>
      <c r="P63" s="22">
        <v>168.85</v>
      </c>
      <c r="Q63" s="22"/>
      <c r="R63" s="35"/>
      <c r="S63" s="3" t="s">
        <v>17</v>
      </c>
    </row>
    <row r="64" spans="1:19" ht="51" x14ac:dyDescent="0.3">
      <c r="A64" s="11" t="s">
        <v>102</v>
      </c>
      <c r="B64" s="3" t="s">
        <v>103</v>
      </c>
      <c r="C64" s="3" t="s">
        <v>94</v>
      </c>
      <c r="D64" s="22">
        <f t="shared" si="20"/>
        <v>1200</v>
      </c>
      <c r="E64" s="22"/>
      <c r="F64" s="22">
        <v>1200</v>
      </c>
      <c r="G64" s="22"/>
      <c r="H64" s="22"/>
      <c r="I64" s="22">
        <f t="shared" si="18"/>
        <v>594</v>
      </c>
      <c r="J64" s="22"/>
      <c r="K64" s="22">
        <v>594</v>
      </c>
      <c r="L64" s="22"/>
      <c r="M64" s="22"/>
      <c r="N64" s="22">
        <f t="shared" si="19"/>
        <v>594</v>
      </c>
      <c r="O64" s="22"/>
      <c r="P64" s="22">
        <v>594</v>
      </c>
      <c r="Q64" s="22"/>
      <c r="R64" s="35"/>
      <c r="S64" s="3"/>
    </row>
    <row r="65" spans="1:19" ht="30.6" x14ac:dyDescent="0.3">
      <c r="A65" s="11" t="s">
        <v>104</v>
      </c>
      <c r="B65" s="3" t="s">
        <v>105</v>
      </c>
      <c r="C65" s="3" t="s">
        <v>94</v>
      </c>
      <c r="D65" s="22">
        <f t="shared" si="20"/>
        <v>15000</v>
      </c>
      <c r="E65" s="22"/>
      <c r="F65" s="22">
        <v>15000</v>
      </c>
      <c r="G65" s="22"/>
      <c r="H65" s="22"/>
      <c r="I65" s="22">
        <f t="shared" si="18"/>
        <v>14994.2</v>
      </c>
      <c r="J65" s="22"/>
      <c r="K65" s="22">
        <v>14994.2</v>
      </c>
      <c r="L65" s="22"/>
      <c r="M65" s="22"/>
      <c r="N65" s="22">
        <f t="shared" si="19"/>
        <v>14994.2</v>
      </c>
      <c r="O65" s="22"/>
      <c r="P65" s="22">
        <v>14994.2</v>
      </c>
      <c r="Q65" s="22"/>
      <c r="R65" s="35"/>
      <c r="S65" s="3" t="s">
        <v>345</v>
      </c>
    </row>
    <row r="66" spans="1:19" ht="71.400000000000006" x14ac:dyDescent="0.3">
      <c r="A66" s="11" t="s">
        <v>106</v>
      </c>
      <c r="B66" s="3" t="s">
        <v>107</v>
      </c>
      <c r="C66" s="3" t="s">
        <v>97</v>
      </c>
      <c r="D66" s="22">
        <f t="shared" si="20"/>
        <v>525.98</v>
      </c>
      <c r="E66" s="22"/>
      <c r="F66" s="22">
        <v>525.98</v>
      </c>
      <c r="G66" s="22"/>
      <c r="H66" s="22"/>
      <c r="I66" s="22">
        <f t="shared" si="18"/>
        <v>525.98</v>
      </c>
      <c r="J66" s="22"/>
      <c r="K66" s="22">
        <v>525.98</v>
      </c>
      <c r="L66" s="22"/>
      <c r="M66" s="22"/>
      <c r="N66" s="22">
        <f t="shared" si="19"/>
        <v>525.98</v>
      </c>
      <c r="O66" s="22"/>
      <c r="P66" s="22">
        <v>525.98</v>
      </c>
      <c r="Q66" s="22"/>
      <c r="R66" s="35"/>
      <c r="S66" s="3" t="s">
        <v>17</v>
      </c>
    </row>
    <row r="67" spans="1:19" ht="30.6" x14ac:dyDescent="0.3">
      <c r="A67" s="11" t="s">
        <v>108</v>
      </c>
      <c r="B67" s="3" t="s">
        <v>109</v>
      </c>
      <c r="C67" s="3" t="s">
        <v>94</v>
      </c>
      <c r="D67" s="22">
        <f t="shared" si="20"/>
        <v>1000</v>
      </c>
      <c r="E67" s="22"/>
      <c r="F67" s="22">
        <v>1000</v>
      </c>
      <c r="G67" s="22"/>
      <c r="H67" s="22"/>
      <c r="I67" s="22">
        <f t="shared" si="18"/>
        <v>995</v>
      </c>
      <c r="J67" s="22"/>
      <c r="K67" s="22">
        <v>995</v>
      </c>
      <c r="L67" s="22"/>
      <c r="M67" s="22"/>
      <c r="N67" s="22">
        <f t="shared" si="19"/>
        <v>995</v>
      </c>
      <c r="O67" s="22"/>
      <c r="P67" s="22">
        <v>995</v>
      </c>
      <c r="Q67" s="22"/>
      <c r="R67" s="35"/>
      <c r="S67" s="3" t="s">
        <v>346</v>
      </c>
    </row>
    <row r="68" spans="1:19" ht="30.6" x14ac:dyDescent="0.3">
      <c r="A68" s="11" t="s">
        <v>110</v>
      </c>
      <c r="B68" s="3" t="s">
        <v>111</v>
      </c>
      <c r="C68" s="3" t="s">
        <v>94</v>
      </c>
      <c r="D68" s="22">
        <f t="shared" si="20"/>
        <v>800</v>
      </c>
      <c r="E68" s="22"/>
      <c r="F68" s="22">
        <v>800</v>
      </c>
      <c r="G68" s="22"/>
      <c r="H68" s="22"/>
      <c r="I68" s="22">
        <f t="shared" si="18"/>
        <v>733.9</v>
      </c>
      <c r="J68" s="22"/>
      <c r="K68" s="22">
        <v>733.9</v>
      </c>
      <c r="L68" s="22"/>
      <c r="M68" s="22"/>
      <c r="N68" s="22">
        <f t="shared" si="19"/>
        <v>733.9</v>
      </c>
      <c r="O68" s="22"/>
      <c r="P68" s="22">
        <v>733.9</v>
      </c>
      <c r="Q68" s="22"/>
      <c r="R68" s="35"/>
      <c r="S68" s="3"/>
    </row>
    <row r="69" spans="1:19" ht="71.400000000000006" x14ac:dyDescent="0.3">
      <c r="A69" s="11" t="s">
        <v>112</v>
      </c>
      <c r="B69" s="3" t="s">
        <v>113</v>
      </c>
      <c r="C69" s="3" t="s">
        <v>97</v>
      </c>
      <c r="D69" s="22">
        <f t="shared" si="20"/>
        <v>562.61</v>
      </c>
      <c r="E69" s="22"/>
      <c r="F69" s="22">
        <v>562.61</v>
      </c>
      <c r="G69" s="22"/>
      <c r="H69" s="22"/>
      <c r="I69" s="22">
        <f t="shared" si="18"/>
        <v>562.61</v>
      </c>
      <c r="J69" s="22"/>
      <c r="K69" s="22">
        <v>562.61</v>
      </c>
      <c r="L69" s="22"/>
      <c r="M69" s="22"/>
      <c r="N69" s="22">
        <f t="shared" si="19"/>
        <v>562.61</v>
      </c>
      <c r="O69" s="22"/>
      <c r="P69" s="22">
        <v>562.61</v>
      </c>
      <c r="Q69" s="22"/>
      <c r="R69" s="35"/>
      <c r="S69" s="3" t="s">
        <v>17</v>
      </c>
    </row>
    <row r="70" spans="1:19" ht="71.400000000000006" x14ac:dyDescent="0.3">
      <c r="A70" s="11" t="s">
        <v>305</v>
      </c>
      <c r="B70" s="3" t="s">
        <v>114</v>
      </c>
      <c r="C70" s="3" t="s">
        <v>97</v>
      </c>
      <c r="D70" s="22">
        <f t="shared" si="20"/>
        <v>312.3</v>
      </c>
      <c r="E70" s="22"/>
      <c r="F70" s="22">
        <v>312.3</v>
      </c>
      <c r="G70" s="22"/>
      <c r="H70" s="22"/>
      <c r="I70" s="22">
        <f t="shared" si="18"/>
        <v>312.3</v>
      </c>
      <c r="J70" s="22"/>
      <c r="K70" s="22">
        <v>312.3</v>
      </c>
      <c r="L70" s="22"/>
      <c r="M70" s="22"/>
      <c r="N70" s="22">
        <f t="shared" si="19"/>
        <v>312.3</v>
      </c>
      <c r="O70" s="22"/>
      <c r="P70" s="22">
        <v>312.3</v>
      </c>
      <c r="Q70" s="22"/>
      <c r="R70" s="35"/>
      <c r="S70" s="3" t="s">
        <v>17</v>
      </c>
    </row>
    <row r="71" spans="1:19" ht="61.2" x14ac:dyDescent="0.3">
      <c r="A71" s="16" t="s">
        <v>115</v>
      </c>
      <c r="B71" s="7" t="s">
        <v>116</v>
      </c>
      <c r="C71" s="7" t="s">
        <v>94</v>
      </c>
      <c r="D71" s="24">
        <f t="shared" si="20"/>
        <v>4300</v>
      </c>
      <c r="E71" s="24"/>
      <c r="F71" s="23">
        <f>SUM(F72:F80)</f>
        <v>4300</v>
      </c>
      <c r="G71" s="23"/>
      <c r="H71" s="23"/>
      <c r="I71" s="23">
        <f t="shared" si="18"/>
        <v>3967.05</v>
      </c>
      <c r="J71" s="23"/>
      <c r="K71" s="23">
        <v>3967.05</v>
      </c>
      <c r="L71" s="23"/>
      <c r="M71" s="23"/>
      <c r="N71" s="23">
        <f t="shared" si="19"/>
        <v>3967.05</v>
      </c>
      <c r="O71" s="23"/>
      <c r="P71" s="23">
        <v>3967.05</v>
      </c>
      <c r="Q71" s="23"/>
      <c r="R71" s="41"/>
      <c r="S71" s="14"/>
    </row>
    <row r="72" spans="1:19" ht="30.6" x14ac:dyDescent="0.3">
      <c r="A72" s="11" t="s">
        <v>117</v>
      </c>
      <c r="B72" s="3" t="s">
        <v>118</v>
      </c>
      <c r="C72" s="3" t="s">
        <v>94</v>
      </c>
      <c r="D72" s="22">
        <f t="shared" si="20"/>
        <v>0</v>
      </c>
      <c r="E72" s="22"/>
      <c r="F72" s="22"/>
      <c r="G72" s="22"/>
      <c r="H72" s="22"/>
      <c r="I72" s="22">
        <f t="shared" si="18"/>
        <v>0</v>
      </c>
      <c r="J72" s="22"/>
      <c r="K72" s="22" t="s">
        <v>119</v>
      </c>
      <c r="L72" s="22"/>
      <c r="M72" s="22"/>
      <c r="N72" s="22">
        <f t="shared" si="19"/>
        <v>0</v>
      </c>
      <c r="O72" s="22"/>
      <c r="P72" s="22" t="s">
        <v>119</v>
      </c>
      <c r="Q72" s="22"/>
      <c r="R72" s="35"/>
      <c r="S72" s="3"/>
    </row>
    <row r="73" spans="1:19" ht="71.400000000000006" x14ac:dyDescent="0.3">
      <c r="A73" s="11" t="s">
        <v>120</v>
      </c>
      <c r="B73" s="3" t="s">
        <v>121</v>
      </c>
      <c r="C73" s="3" t="s">
        <v>122</v>
      </c>
      <c r="D73" s="22">
        <f t="shared" si="20"/>
        <v>629.16999999999996</v>
      </c>
      <c r="E73" s="22"/>
      <c r="F73" s="22">
        <v>629.16999999999996</v>
      </c>
      <c r="G73" s="22"/>
      <c r="H73" s="22"/>
      <c r="I73" s="22">
        <f t="shared" si="18"/>
        <v>629.16999999999996</v>
      </c>
      <c r="J73" s="22"/>
      <c r="K73" s="22">
        <v>629.16999999999996</v>
      </c>
      <c r="L73" s="22"/>
      <c r="M73" s="22"/>
      <c r="N73" s="22">
        <f t="shared" si="19"/>
        <v>629.16999999999996</v>
      </c>
      <c r="O73" s="22"/>
      <c r="P73" s="22">
        <v>629.16999999999996</v>
      </c>
      <c r="Q73" s="22"/>
      <c r="R73" s="35"/>
      <c r="S73" s="3" t="s">
        <v>17</v>
      </c>
    </row>
    <row r="74" spans="1:19" ht="71.400000000000006" x14ac:dyDescent="0.3">
      <c r="A74" s="11" t="s">
        <v>123</v>
      </c>
      <c r="B74" s="3" t="s">
        <v>124</v>
      </c>
      <c r="C74" s="3" t="s">
        <v>122</v>
      </c>
      <c r="D74" s="22">
        <f t="shared" si="20"/>
        <v>149.30000000000001</v>
      </c>
      <c r="E74" s="22"/>
      <c r="F74" s="22">
        <v>149.30000000000001</v>
      </c>
      <c r="G74" s="22"/>
      <c r="H74" s="22"/>
      <c r="I74" s="22">
        <f t="shared" si="18"/>
        <v>149.30000000000001</v>
      </c>
      <c r="J74" s="22"/>
      <c r="K74" s="22">
        <v>149.30000000000001</v>
      </c>
      <c r="L74" s="22"/>
      <c r="M74" s="22"/>
      <c r="N74" s="22">
        <f t="shared" si="19"/>
        <v>149.30000000000001</v>
      </c>
      <c r="O74" s="22"/>
      <c r="P74" s="22">
        <v>149.30000000000001</v>
      </c>
      <c r="Q74" s="22"/>
      <c r="R74" s="35"/>
      <c r="S74" s="3" t="s">
        <v>17</v>
      </c>
    </row>
    <row r="75" spans="1:19" ht="30.6" x14ac:dyDescent="0.3">
      <c r="A75" s="11" t="s">
        <v>125</v>
      </c>
      <c r="B75" s="3" t="s">
        <v>126</v>
      </c>
      <c r="C75" s="3" t="s">
        <v>94</v>
      </c>
      <c r="D75" s="22">
        <f t="shared" si="20"/>
        <v>500</v>
      </c>
      <c r="E75" s="22"/>
      <c r="F75" s="22">
        <v>500</v>
      </c>
      <c r="G75" s="22"/>
      <c r="H75" s="22"/>
      <c r="I75" s="22">
        <f t="shared" si="18"/>
        <v>365.2</v>
      </c>
      <c r="J75" s="22"/>
      <c r="K75" s="22">
        <v>365.2</v>
      </c>
      <c r="L75" s="22"/>
      <c r="M75" s="22"/>
      <c r="N75" s="22">
        <f t="shared" si="19"/>
        <v>365.2</v>
      </c>
      <c r="O75" s="22"/>
      <c r="P75" s="22">
        <v>365.2</v>
      </c>
      <c r="Q75" s="22"/>
      <c r="R75" s="35"/>
      <c r="S75" s="3" t="s">
        <v>17</v>
      </c>
    </row>
    <row r="76" spans="1:19" ht="30.6" x14ac:dyDescent="0.3">
      <c r="A76" s="11" t="s">
        <v>127</v>
      </c>
      <c r="B76" s="3" t="s">
        <v>128</v>
      </c>
      <c r="C76" s="3" t="s">
        <v>94</v>
      </c>
      <c r="D76" s="22">
        <f t="shared" si="20"/>
        <v>450</v>
      </c>
      <c r="E76" s="22"/>
      <c r="F76" s="22">
        <v>450</v>
      </c>
      <c r="G76" s="22"/>
      <c r="H76" s="22"/>
      <c r="I76" s="22">
        <f t="shared" si="18"/>
        <v>445.5</v>
      </c>
      <c r="J76" s="22"/>
      <c r="K76" s="22">
        <v>445.5</v>
      </c>
      <c r="L76" s="22"/>
      <c r="M76" s="22"/>
      <c r="N76" s="22">
        <f t="shared" si="19"/>
        <v>445.5</v>
      </c>
      <c r="O76" s="22"/>
      <c r="P76" s="22">
        <v>445.5</v>
      </c>
      <c r="Q76" s="22"/>
      <c r="R76" s="35"/>
      <c r="S76" s="3" t="s">
        <v>347</v>
      </c>
    </row>
    <row r="77" spans="1:19" ht="30.6" x14ac:dyDescent="0.3">
      <c r="A77" s="11" t="s">
        <v>129</v>
      </c>
      <c r="B77" s="3" t="s">
        <v>130</v>
      </c>
      <c r="C77" s="3" t="s">
        <v>94</v>
      </c>
      <c r="D77" s="22">
        <f t="shared" si="20"/>
        <v>1600</v>
      </c>
      <c r="E77" s="22"/>
      <c r="F77" s="22">
        <v>1600</v>
      </c>
      <c r="G77" s="22"/>
      <c r="H77" s="22"/>
      <c r="I77" s="22">
        <f t="shared" si="18"/>
        <v>1508.57</v>
      </c>
      <c r="J77" s="22"/>
      <c r="K77" s="22">
        <v>1508.57</v>
      </c>
      <c r="L77" s="22"/>
      <c r="M77" s="22"/>
      <c r="N77" s="22">
        <f t="shared" si="19"/>
        <v>1508.57</v>
      </c>
      <c r="O77" s="22"/>
      <c r="P77" s="22">
        <v>1508.57</v>
      </c>
      <c r="Q77" s="22"/>
      <c r="R77" s="35"/>
      <c r="S77" s="3" t="s">
        <v>348</v>
      </c>
    </row>
    <row r="78" spans="1:19" ht="30.6" x14ac:dyDescent="0.3">
      <c r="A78" s="11" t="s">
        <v>131</v>
      </c>
      <c r="B78" s="3" t="s">
        <v>132</v>
      </c>
      <c r="C78" s="3" t="s">
        <v>94</v>
      </c>
      <c r="D78" s="22">
        <f t="shared" si="20"/>
        <v>100</v>
      </c>
      <c r="E78" s="22"/>
      <c r="F78" s="22">
        <v>100</v>
      </c>
      <c r="G78" s="22"/>
      <c r="H78" s="22"/>
      <c r="I78" s="22"/>
      <c r="J78" s="22"/>
      <c r="K78" s="22" t="s">
        <v>119</v>
      </c>
      <c r="L78" s="22"/>
      <c r="M78" s="22"/>
      <c r="N78" s="22"/>
      <c r="O78" s="22"/>
      <c r="P78" s="22" t="s">
        <v>119</v>
      </c>
      <c r="Q78" s="22"/>
      <c r="R78" s="35"/>
      <c r="S78" s="3" t="s">
        <v>349</v>
      </c>
    </row>
    <row r="79" spans="1:19" ht="30.6" x14ac:dyDescent="0.3">
      <c r="A79" s="11" t="s">
        <v>133</v>
      </c>
      <c r="B79" s="3" t="s">
        <v>134</v>
      </c>
      <c r="C79" s="3" t="s">
        <v>94</v>
      </c>
      <c r="D79" s="22">
        <f t="shared" si="20"/>
        <v>450</v>
      </c>
      <c r="E79" s="22"/>
      <c r="F79" s="22">
        <v>450</v>
      </c>
      <c r="G79" s="22"/>
      <c r="H79" s="22"/>
      <c r="I79" s="22">
        <f t="shared" si="18"/>
        <v>447.75</v>
      </c>
      <c r="J79" s="22"/>
      <c r="K79" s="22">
        <v>447.75</v>
      </c>
      <c r="L79" s="22"/>
      <c r="M79" s="22"/>
      <c r="N79" s="22">
        <f t="shared" si="19"/>
        <v>447.75</v>
      </c>
      <c r="O79" s="22"/>
      <c r="P79" s="22">
        <v>447.75</v>
      </c>
      <c r="Q79" s="22"/>
      <c r="R79" s="35"/>
      <c r="S79" s="3" t="s">
        <v>350</v>
      </c>
    </row>
    <row r="80" spans="1:19" ht="71.400000000000006" x14ac:dyDescent="0.3">
      <c r="A80" s="11" t="s">
        <v>135</v>
      </c>
      <c r="B80" s="3" t="s">
        <v>136</v>
      </c>
      <c r="C80" s="3" t="s">
        <v>122</v>
      </c>
      <c r="D80" s="22">
        <f t="shared" si="20"/>
        <v>421.53</v>
      </c>
      <c r="E80" s="22"/>
      <c r="F80" s="22">
        <v>421.53</v>
      </c>
      <c r="G80" s="22"/>
      <c r="H80" s="22"/>
      <c r="I80" s="22">
        <f t="shared" si="18"/>
        <v>421.53</v>
      </c>
      <c r="J80" s="22"/>
      <c r="K80" s="22">
        <v>421.53</v>
      </c>
      <c r="L80" s="22"/>
      <c r="M80" s="22"/>
      <c r="N80" s="22">
        <f t="shared" si="19"/>
        <v>421.53</v>
      </c>
      <c r="O80" s="22"/>
      <c r="P80" s="22">
        <v>421.53</v>
      </c>
      <c r="Q80" s="22"/>
      <c r="R80" s="35"/>
      <c r="S80" s="3" t="s">
        <v>17</v>
      </c>
    </row>
    <row r="81" spans="1:19" ht="30.6" x14ac:dyDescent="0.3">
      <c r="A81" s="17" t="s">
        <v>137</v>
      </c>
      <c r="B81" s="7" t="s">
        <v>138</v>
      </c>
      <c r="C81" s="7" t="s">
        <v>94</v>
      </c>
      <c r="D81" s="24">
        <f t="shared" si="20"/>
        <v>6660.1</v>
      </c>
      <c r="E81" s="25"/>
      <c r="F81" s="26">
        <f>SUM(F82:F86)</f>
        <v>6660.1</v>
      </c>
      <c r="G81" s="26"/>
      <c r="H81" s="26"/>
      <c r="I81" s="23">
        <f t="shared" si="18"/>
        <v>5957.3</v>
      </c>
      <c r="J81" s="26"/>
      <c r="K81" s="26">
        <v>5957.3</v>
      </c>
      <c r="L81" s="26"/>
      <c r="M81" s="26"/>
      <c r="N81" s="23">
        <f t="shared" si="19"/>
        <v>5957.3</v>
      </c>
      <c r="O81" s="26"/>
      <c r="P81" s="23">
        <v>5957.3</v>
      </c>
      <c r="Q81" s="26"/>
      <c r="R81" s="42"/>
      <c r="S81" s="14"/>
    </row>
    <row r="82" spans="1:19" ht="61.2" x14ac:dyDescent="0.3">
      <c r="A82" s="11" t="s">
        <v>139</v>
      </c>
      <c r="B82" s="3" t="s">
        <v>140</v>
      </c>
      <c r="C82" s="3" t="s">
        <v>94</v>
      </c>
      <c r="D82" s="22">
        <f t="shared" si="20"/>
        <v>650</v>
      </c>
      <c r="E82" s="22"/>
      <c r="F82" s="22">
        <v>650</v>
      </c>
      <c r="G82" s="22"/>
      <c r="H82" s="22"/>
      <c r="I82" s="22">
        <f t="shared" si="18"/>
        <v>48.5</v>
      </c>
      <c r="J82" s="22"/>
      <c r="K82" s="22">
        <v>48.5</v>
      </c>
      <c r="L82" s="22"/>
      <c r="M82" s="22"/>
      <c r="N82" s="22">
        <f t="shared" si="19"/>
        <v>48.5</v>
      </c>
      <c r="O82" s="22"/>
      <c r="P82" s="22">
        <v>48.5</v>
      </c>
      <c r="Q82" s="22"/>
      <c r="R82" s="35"/>
      <c r="S82" s="3" t="s">
        <v>17</v>
      </c>
    </row>
    <row r="83" spans="1:19" ht="71.400000000000006" x14ac:dyDescent="0.3">
      <c r="A83" s="11" t="s">
        <v>141</v>
      </c>
      <c r="B83" s="3" t="s">
        <v>142</v>
      </c>
      <c r="C83" s="3" t="s">
        <v>122</v>
      </c>
      <c r="D83" s="22">
        <f t="shared" si="20"/>
        <v>377.31</v>
      </c>
      <c r="E83" s="22"/>
      <c r="F83" s="22">
        <v>377.31</v>
      </c>
      <c r="G83" s="22"/>
      <c r="H83" s="22"/>
      <c r="I83" s="22">
        <f t="shared" si="18"/>
        <v>377.31</v>
      </c>
      <c r="J83" s="22"/>
      <c r="K83" s="22">
        <v>377.31</v>
      </c>
      <c r="L83" s="22"/>
      <c r="M83" s="22"/>
      <c r="N83" s="22">
        <f t="shared" si="19"/>
        <v>377.31</v>
      </c>
      <c r="O83" s="22"/>
      <c r="P83" s="22">
        <v>377.31</v>
      </c>
      <c r="Q83" s="22"/>
      <c r="R83" s="35"/>
      <c r="S83" s="3" t="s">
        <v>17</v>
      </c>
    </row>
    <row r="84" spans="1:19" ht="30.6" x14ac:dyDescent="0.3">
      <c r="A84" s="75" t="s">
        <v>143</v>
      </c>
      <c r="B84" s="76" t="s">
        <v>144</v>
      </c>
      <c r="C84" s="9" t="s">
        <v>94</v>
      </c>
      <c r="D84" s="27">
        <f t="shared" si="20"/>
        <v>4300.1000000000004</v>
      </c>
      <c r="E84" s="22"/>
      <c r="F84" s="22">
        <v>4300.1000000000004</v>
      </c>
      <c r="G84" s="22"/>
      <c r="H84" s="22"/>
      <c r="I84" s="22">
        <f t="shared" si="18"/>
        <v>4220.1000000000004</v>
      </c>
      <c r="J84" s="22"/>
      <c r="K84" s="22">
        <v>4220.1000000000004</v>
      </c>
      <c r="L84" s="22"/>
      <c r="M84" s="22"/>
      <c r="N84" s="22">
        <f t="shared" si="19"/>
        <v>4220.1000000000004</v>
      </c>
      <c r="O84" s="22"/>
      <c r="P84" s="22">
        <v>4220.1000000000004</v>
      </c>
      <c r="Q84" s="22"/>
      <c r="R84" s="35"/>
      <c r="S84" s="3" t="s">
        <v>351</v>
      </c>
    </row>
    <row r="85" spans="1:19" ht="71.400000000000006" x14ac:dyDescent="0.3">
      <c r="A85" s="75"/>
      <c r="B85" s="76"/>
      <c r="C85" s="3" t="s">
        <v>122</v>
      </c>
      <c r="D85" s="22">
        <f t="shared" si="20"/>
        <v>622.69000000000005</v>
      </c>
      <c r="E85" s="22"/>
      <c r="F85" s="22">
        <v>622.69000000000005</v>
      </c>
      <c r="G85" s="22"/>
      <c r="H85" s="22"/>
      <c r="I85" s="22">
        <f t="shared" si="18"/>
        <v>622.69000000000005</v>
      </c>
      <c r="J85" s="22"/>
      <c r="K85" s="22">
        <v>622.69000000000005</v>
      </c>
      <c r="L85" s="22"/>
      <c r="M85" s="22"/>
      <c r="N85" s="22">
        <f t="shared" si="19"/>
        <v>622.69000000000005</v>
      </c>
      <c r="O85" s="22"/>
      <c r="P85" s="22">
        <v>622.69000000000005</v>
      </c>
      <c r="Q85" s="22"/>
      <c r="R85" s="35"/>
      <c r="S85" s="3" t="s">
        <v>17</v>
      </c>
    </row>
    <row r="86" spans="1:19" ht="30.6" x14ac:dyDescent="0.3">
      <c r="A86" s="11" t="s">
        <v>145</v>
      </c>
      <c r="B86" s="3" t="s">
        <v>146</v>
      </c>
      <c r="C86" s="3" t="s">
        <v>94</v>
      </c>
      <c r="D86" s="22">
        <f t="shared" si="20"/>
        <v>710</v>
      </c>
      <c r="E86" s="22"/>
      <c r="F86" s="22">
        <v>710</v>
      </c>
      <c r="G86" s="22"/>
      <c r="H86" s="22"/>
      <c r="I86" s="22">
        <f t="shared" si="18"/>
        <v>688.7</v>
      </c>
      <c r="J86" s="22"/>
      <c r="K86" s="22">
        <v>688.7</v>
      </c>
      <c r="L86" s="22"/>
      <c r="M86" s="22"/>
      <c r="N86" s="22">
        <f t="shared" si="19"/>
        <v>688.7</v>
      </c>
      <c r="O86" s="22"/>
      <c r="P86" s="22">
        <v>688.7</v>
      </c>
      <c r="Q86" s="22"/>
      <c r="R86" s="35"/>
      <c r="S86" s="3" t="s">
        <v>352</v>
      </c>
    </row>
    <row r="87" spans="1:19" ht="30.6" x14ac:dyDescent="0.3">
      <c r="A87" s="19" t="s">
        <v>147</v>
      </c>
      <c r="B87" s="7" t="s">
        <v>148</v>
      </c>
      <c r="C87" s="7" t="s">
        <v>94</v>
      </c>
      <c r="D87" s="24">
        <f t="shared" si="20"/>
        <v>5000</v>
      </c>
      <c r="E87" s="23"/>
      <c r="F87" s="23">
        <f>SUM(F88:F98)</f>
        <v>5000</v>
      </c>
      <c r="G87" s="23"/>
      <c r="H87" s="23"/>
      <c r="I87" s="23">
        <f t="shared" si="18"/>
        <v>4283.83</v>
      </c>
      <c r="J87" s="23"/>
      <c r="K87" s="23">
        <v>4283.83</v>
      </c>
      <c r="L87" s="23"/>
      <c r="M87" s="23"/>
      <c r="N87" s="23">
        <f t="shared" si="19"/>
        <v>4283.83</v>
      </c>
      <c r="O87" s="23"/>
      <c r="P87" s="23">
        <v>4283.83</v>
      </c>
      <c r="Q87" s="23"/>
      <c r="R87" s="41"/>
      <c r="S87" s="8"/>
    </row>
    <row r="88" spans="1:19" ht="71.400000000000006" x14ac:dyDescent="0.3">
      <c r="A88" s="11" t="s">
        <v>149</v>
      </c>
      <c r="B88" s="3" t="s">
        <v>150</v>
      </c>
      <c r="C88" s="3" t="s">
        <v>122</v>
      </c>
      <c r="D88" s="22">
        <f t="shared" si="20"/>
        <v>202.73</v>
      </c>
      <c r="E88" s="22"/>
      <c r="F88" s="22">
        <v>202.73</v>
      </c>
      <c r="G88" s="22"/>
      <c r="H88" s="22"/>
      <c r="I88" s="22">
        <f t="shared" si="18"/>
        <v>202.73</v>
      </c>
      <c r="J88" s="22"/>
      <c r="K88" s="22">
        <v>202.73</v>
      </c>
      <c r="L88" s="22"/>
      <c r="M88" s="22"/>
      <c r="N88" s="22">
        <f t="shared" si="19"/>
        <v>202.73</v>
      </c>
      <c r="O88" s="22"/>
      <c r="P88" s="22">
        <v>202.73</v>
      </c>
      <c r="Q88" s="22"/>
      <c r="R88" s="35"/>
      <c r="S88" s="3" t="s">
        <v>17</v>
      </c>
    </row>
    <row r="89" spans="1:19" ht="71.400000000000006" x14ac:dyDescent="0.3">
      <c r="A89" s="11" t="s">
        <v>151</v>
      </c>
      <c r="B89" s="3" t="s">
        <v>152</v>
      </c>
      <c r="C89" s="3" t="s">
        <v>122</v>
      </c>
      <c r="D89" s="22">
        <f t="shared" si="20"/>
        <v>370.15</v>
      </c>
      <c r="E89" s="22"/>
      <c r="F89" s="22">
        <v>370.15</v>
      </c>
      <c r="G89" s="22"/>
      <c r="H89" s="22"/>
      <c r="I89" s="22">
        <f t="shared" si="18"/>
        <v>370.15</v>
      </c>
      <c r="J89" s="22"/>
      <c r="K89" s="22">
        <v>370.15</v>
      </c>
      <c r="L89" s="22"/>
      <c r="M89" s="22"/>
      <c r="N89" s="22">
        <f t="shared" si="19"/>
        <v>370.15</v>
      </c>
      <c r="O89" s="22"/>
      <c r="P89" s="22">
        <v>370.15</v>
      </c>
      <c r="Q89" s="22"/>
      <c r="R89" s="35"/>
      <c r="S89" s="3" t="s">
        <v>17</v>
      </c>
    </row>
    <row r="90" spans="1:19" ht="30.6" x14ac:dyDescent="0.3">
      <c r="A90" s="11" t="s">
        <v>153</v>
      </c>
      <c r="B90" s="3" t="s">
        <v>154</v>
      </c>
      <c r="C90" s="3" t="s">
        <v>94</v>
      </c>
      <c r="D90" s="22">
        <f t="shared" si="20"/>
        <v>500</v>
      </c>
      <c r="E90" s="22"/>
      <c r="F90" s="22">
        <v>500</v>
      </c>
      <c r="G90" s="22"/>
      <c r="H90" s="22"/>
      <c r="I90" s="22">
        <f t="shared" si="18"/>
        <v>477.5</v>
      </c>
      <c r="J90" s="22"/>
      <c r="K90" s="22">
        <v>477.5</v>
      </c>
      <c r="L90" s="22"/>
      <c r="M90" s="22"/>
      <c r="N90" s="22">
        <f t="shared" si="19"/>
        <v>477.5</v>
      </c>
      <c r="O90" s="22"/>
      <c r="P90" s="22">
        <v>477.5</v>
      </c>
      <c r="Q90" s="22"/>
      <c r="R90" s="35"/>
      <c r="S90" s="3" t="s">
        <v>353</v>
      </c>
    </row>
    <row r="91" spans="1:19" ht="30.6" x14ac:dyDescent="0.3">
      <c r="A91" s="11" t="s">
        <v>155</v>
      </c>
      <c r="B91" s="3" t="s">
        <v>156</v>
      </c>
      <c r="C91" s="3" t="s">
        <v>94</v>
      </c>
      <c r="D91" s="22">
        <f t="shared" si="20"/>
        <v>750</v>
      </c>
      <c r="E91" s="22"/>
      <c r="F91" s="22">
        <v>750</v>
      </c>
      <c r="G91" s="22"/>
      <c r="H91" s="22"/>
      <c r="I91" s="22">
        <f t="shared" si="18"/>
        <v>716.25</v>
      </c>
      <c r="J91" s="22"/>
      <c r="K91" s="22">
        <v>716.25</v>
      </c>
      <c r="L91" s="22"/>
      <c r="M91" s="22"/>
      <c r="N91" s="22">
        <f t="shared" si="19"/>
        <v>716.25</v>
      </c>
      <c r="O91" s="22"/>
      <c r="P91" s="22">
        <v>716.25</v>
      </c>
      <c r="Q91" s="22"/>
      <c r="R91" s="35"/>
      <c r="S91" s="3" t="s">
        <v>354</v>
      </c>
    </row>
    <row r="92" spans="1:19" ht="30.6" x14ac:dyDescent="0.3">
      <c r="A92" s="11" t="s">
        <v>157</v>
      </c>
      <c r="B92" s="3" t="s">
        <v>158</v>
      </c>
      <c r="C92" s="3" t="s">
        <v>94</v>
      </c>
      <c r="D92" s="22">
        <f t="shared" si="20"/>
        <v>1000</v>
      </c>
      <c r="E92" s="22"/>
      <c r="F92" s="22">
        <v>1000</v>
      </c>
      <c r="G92" s="22"/>
      <c r="H92" s="22"/>
      <c r="I92" s="22">
        <f t="shared" si="18"/>
        <v>340.08</v>
      </c>
      <c r="J92" s="22"/>
      <c r="K92" s="22">
        <v>340.08</v>
      </c>
      <c r="L92" s="22"/>
      <c r="M92" s="22"/>
      <c r="N92" s="22">
        <f t="shared" si="19"/>
        <v>340.08</v>
      </c>
      <c r="O92" s="22"/>
      <c r="P92" s="22">
        <v>340.08</v>
      </c>
      <c r="Q92" s="22"/>
      <c r="R92" s="35"/>
      <c r="S92" s="3"/>
    </row>
    <row r="93" spans="1:19" ht="71.400000000000006" x14ac:dyDescent="0.3">
      <c r="A93" s="11" t="s">
        <v>159</v>
      </c>
      <c r="B93" s="3" t="s">
        <v>160</v>
      </c>
      <c r="C93" s="3" t="s">
        <v>122</v>
      </c>
      <c r="D93" s="22">
        <f t="shared" si="20"/>
        <v>345.15</v>
      </c>
      <c r="E93" s="22"/>
      <c r="F93" s="22">
        <v>345.15</v>
      </c>
      <c r="G93" s="22"/>
      <c r="H93" s="22"/>
      <c r="I93" s="22">
        <f t="shared" si="18"/>
        <v>345.15</v>
      </c>
      <c r="J93" s="22"/>
      <c r="K93" s="22">
        <v>345.15</v>
      </c>
      <c r="L93" s="22"/>
      <c r="M93" s="22"/>
      <c r="N93" s="22">
        <f t="shared" si="19"/>
        <v>345.15</v>
      </c>
      <c r="O93" s="22"/>
      <c r="P93" s="22">
        <v>345.15</v>
      </c>
      <c r="Q93" s="22"/>
      <c r="R93" s="35"/>
      <c r="S93" s="3" t="s">
        <v>17</v>
      </c>
    </row>
    <row r="94" spans="1:19" ht="71.400000000000006" x14ac:dyDescent="0.3">
      <c r="A94" s="11" t="s">
        <v>161</v>
      </c>
      <c r="B94" s="3" t="s">
        <v>162</v>
      </c>
      <c r="C94" s="3" t="s">
        <v>122</v>
      </c>
      <c r="D94" s="22">
        <f t="shared" si="20"/>
        <v>201.36</v>
      </c>
      <c r="E94" s="22"/>
      <c r="F94" s="22">
        <v>201.36</v>
      </c>
      <c r="G94" s="22"/>
      <c r="H94" s="22"/>
      <c r="I94" s="22">
        <f t="shared" si="18"/>
        <v>201.36</v>
      </c>
      <c r="J94" s="22"/>
      <c r="K94" s="22">
        <v>201.36</v>
      </c>
      <c r="L94" s="22"/>
      <c r="M94" s="22"/>
      <c r="N94" s="22">
        <f t="shared" si="19"/>
        <v>201.36</v>
      </c>
      <c r="O94" s="22"/>
      <c r="P94" s="22">
        <v>201.36</v>
      </c>
      <c r="Q94" s="22"/>
      <c r="R94" s="35"/>
      <c r="S94" s="3" t="s">
        <v>17</v>
      </c>
    </row>
    <row r="95" spans="1:19" ht="71.400000000000006" x14ac:dyDescent="0.3">
      <c r="A95" s="11" t="s">
        <v>163</v>
      </c>
      <c r="B95" s="3" t="s">
        <v>164</v>
      </c>
      <c r="C95" s="3" t="s">
        <v>122</v>
      </c>
      <c r="D95" s="22">
        <f t="shared" si="20"/>
        <v>332.67</v>
      </c>
      <c r="E95" s="22"/>
      <c r="F95" s="22">
        <v>332.67</v>
      </c>
      <c r="G95" s="22"/>
      <c r="H95" s="22"/>
      <c r="I95" s="22">
        <f t="shared" si="18"/>
        <v>332.67</v>
      </c>
      <c r="J95" s="22"/>
      <c r="K95" s="22">
        <v>332.67</v>
      </c>
      <c r="L95" s="22"/>
      <c r="M95" s="22"/>
      <c r="N95" s="22">
        <f t="shared" si="19"/>
        <v>332.67</v>
      </c>
      <c r="O95" s="22"/>
      <c r="P95" s="22">
        <v>332.67</v>
      </c>
      <c r="Q95" s="22"/>
      <c r="R95" s="35"/>
      <c r="S95" s="3" t="s">
        <v>17</v>
      </c>
    </row>
    <row r="96" spans="1:19" ht="30.6" x14ac:dyDescent="0.3">
      <c r="A96" s="11" t="s">
        <v>165</v>
      </c>
      <c r="B96" s="3" t="s">
        <v>166</v>
      </c>
      <c r="C96" s="3" t="s">
        <v>94</v>
      </c>
      <c r="D96" s="22">
        <f t="shared" si="20"/>
        <v>750</v>
      </c>
      <c r="E96" s="22"/>
      <c r="F96" s="22">
        <v>750</v>
      </c>
      <c r="G96" s="22"/>
      <c r="H96" s="22"/>
      <c r="I96" s="22">
        <f t="shared" si="18"/>
        <v>750</v>
      </c>
      <c r="J96" s="22"/>
      <c r="K96" s="22">
        <v>750</v>
      </c>
      <c r="L96" s="22"/>
      <c r="M96" s="22"/>
      <c r="N96" s="22">
        <f t="shared" si="19"/>
        <v>750</v>
      </c>
      <c r="O96" s="22"/>
      <c r="P96" s="22">
        <v>750</v>
      </c>
      <c r="Q96" s="22"/>
      <c r="R96" s="35"/>
      <c r="S96" s="3" t="s">
        <v>17</v>
      </c>
    </row>
    <row r="97" spans="1:19" ht="71.400000000000006" x14ac:dyDescent="0.3">
      <c r="A97" s="11">
        <v>40274</v>
      </c>
      <c r="B97" s="3" t="s">
        <v>167</v>
      </c>
      <c r="C97" s="3" t="s">
        <v>122</v>
      </c>
      <c r="D97" s="22">
        <f t="shared" si="20"/>
        <v>201.36</v>
      </c>
      <c r="E97" s="22"/>
      <c r="F97" s="22">
        <v>201.36</v>
      </c>
      <c r="G97" s="22"/>
      <c r="H97" s="22"/>
      <c r="I97" s="22">
        <f t="shared" si="18"/>
        <v>201.36</v>
      </c>
      <c r="J97" s="22"/>
      <c r="K97" s="22">
        <v>201.36</v>
      </c>
      <c r="L97" s="22"/>
      <c r="M97" s="22"/>
      <c r="N97" s="22">
        <f t="shared" si="19"/>
        <v>201.36</v>
      </c>
      <c r="O97" s="22"/>
      <c r="P97" s="22">
        <v>201.36</v>
      </c>
      <c r="Q97" s="22"/>
      <c r="R97" s="35"/>
      <c r="S97" s="3" t="s">
        <v>17</v>
      </c>
    </row>
    <row r="98" spans="1:19" ht="71.400000000000006" x14ac:dyDescent="0.3">
      <c r="A98" s="11" t="s">
        <v>168</v>
      </c>
      <c r="B98" s="3" t="s">
        <v>169</v>
      </c>
      <c r="C98" s="3" t="s">
        <v>122</v>
      </c>
      <c r="D98" s="22">
        <f t="shared" si="20"/>
        <v>346.58</v>
      </c>
      <c r="E98" s="22"/>
      <c r="F98" s="22">
        <v>346.58</v>
      </c>
      <c r="G98" s="22"/>
      <c r="H98" s="22"/>
      <c r="I98" s="22">
        <f t="shared" si="18"/>
        <v>346.58</v>
      </c>
      <c r="J98" s="22"/>
      <c r="K98" s="22">
        <v>346.58</v>
      </c>
      <c r="L98" s="22"/>
      <c r="M98" s="22"/>
      <c r="N98" s="22">
        <f t="shared" si="19"/>
        <v>346.58</v>
      </c>
      <c r="O98" s="22"/>
      <c r="P98" s="22">
        <v>346.58</v>
      </c>
      <c r="Q98" s="22"/>
      <c r="R98" s="35"/>
      <c r="S98" s="3" t="s">
        <v>17</v>
      </c>
    </row>
    <row r="99" spans="1:19" ht="51" x14ac:dyDescent="0.3">
      <c r="A99" s="16" t="s">
        <v>170</v>
      </c>
      <c r="B99" s="7" t="s">
        <v>171</v>
      </c>
      <c r="C99" s="7" t="s">
        <v>94</v>
      </c>
      <c r="D99" s="24">
        <f t="shared" si="20"/>
        <v>3500</v>
      </c>
      <c r="E99" s="23"/>
      <c r="F99" s="23">
        <f>SUM(F100:F105)</f>
        <v>3500</v>
      </c>
      <c r="G99" s="23"/>
      <c r="H99" s="23"/>
      <c r="I99" s="23">
        <f t="shared" si="18"/>
        <v>3247.25</v>
      </c>
      <c r="J99" s="23"/>
      <c r="K99" s="23">
        <v>3247.25</v>
      </c>
      <c r="L99" s="23"/>
      <c r="M99" s="23"/>
      <c r="N99" s="23">
        <f t="shared" si="19"/>
        <v>3247.25</v>
      </c>
      <c r="O99" s="23"/>
      <c r="P99" s="23">
        <v>3247.25</v>
      </c>
      <c r="Q99" s="23"/>
      <c r="R99" s="41"/>
      <c r="S99" s="14"/>
    </row>
    <row r="100" spans="1:19" ht="30.6" x14ac:dyDescent="0.3">
      <c r="A100" s="11" t="s">
        <v>172</v>
      </c>
      <c r="B100" s="3" t="s">
        <v>173</v>
      </c>
      <c r="C100" s="3" t="s">
        <v>94</v>
      </c>
      <c r="D100" s="22">
        <f t="shared" si="20"/>
        <v>150</v>
      </c>
      <c r="E100" s="22"/>
      <c r="F100" s="22">
        <v>150</v>
      </c>
      <c r="G100" s="22"/>
      <c r="H100" s="22"/>
      <c r="I100" s="22"/>
      <c r="J100" s="22"/>
      <c r="K100" s="22" t="s">
        <v>119</v>
      </c>
      <c r="L100" s="22"/>
      <c r="M100" s="22"/>
      <c r="N100" s="22"/>
      <c r="O100" s="22"/>
      <c r="P100" s="22" t="s">
        <v>119</v>
      </c>
      <c r="Q100" s="22"/>
      <c r="R100" s="35"/>
      <c r="S100" s="3" t="s">
        <v>355</v>
      </c>
    </row>
    <row r="101" spans="1:19" ht="51" x14ac:dyDescent="0.3">
      <c r="A101" s="11" t="s">
        <v>174</v>
      </c>
      <c r="B101" s="3" t="s">
        <v>175</v>
      </c>
      <c r="C101" s="3" t="s">
        <v>94</v>
      </c>
      <c r="D101" s="22">
        <f t="shared" si="20"/>
        <v>300</v>
      </c>
      <c r="E101" s="22"/>
      <c r="F101" s="22">
        <v>300</v>
      </c>
      <c r="G101" s="22"/>
      <c r="H101" s="22"/>
      <c r="I101" s="22">
        <f t="shared" si="18"/>
        <v>295.5</v>
      </c>
      <c r="J101" s="22"/>
      <c r="K101" s="22">
        <v>295.5</v>
      </c>
      <c r="L101" s="22"/>
      <c r="M101" s="22"/>
      <c r="N101" s="22">
        <f t="shared" si="19"/>
        <v>295.5</v>
      </c>
      <c r="O101" s="22"/>
      <c r="P101" s="22">
        <v>295.5</v>
      </c>
      <c r="Q101" s="22"/>
      <c r="R101" s="35"/>
      <c r="S101" s="3" t="s">
        <v>347</v>
      </c>
    </row>
    <row r="102" spans="1:19" ht="30.6" x14ac:dyDescent="0.3">
      <c r="A102" s="11" t="s">
        <v>176</v>
      </c>
      <c r="B102" s="3" t="s">
        <v>177</v>
      </c>
      <c r="C102" s="3" t="s">
        <v>94</v>
      </c>
      <c r="D102" s="22">
        <f t="shared" si="20"/>
        <v>300</v>
      </c>
      <c r="E102" s="22"/>
      <c r="F102" s="22">
        <v>300</v>
      </c>
      <c r="G102" s="22"/>
      <c r="H102" s="22"/>
      <c r="I102" s="22">
        <f t="shared" si="18"/>
        <v>297</v>
      </c>
      <c r="J102" s="22"/>
      <c r="K102" s="22">
        <v>297</v>
      </c>
      <c r="L102" s="22"/>
      <c r="M102" s="22"/>
      <c r="N102" s="22">
        <f t="shared" si="19"/>
        <v>297</v>
      </c>
      <c r="O102" s="22"/>
      <c r="P102" s="22">
        <v>297</v>
      </c>
      <c r="Q102" s="22"/>
      <c r="R102" s="35"/>
      <c r="S102" s="3" t="s">
        <v>356</v>
      </c>
    </row>
    <row r="103" spans="1:19" ht="40.799999999999997" x14ac:dyDescent="0.3">
      <c r="A103" s="11" t="s">
        <v>178</v>
      </c>
      <c r="B103" s="3" t="s">
        <v>179</v>
      </c>
      <c r="C103" s="3" t="s">
        <v>94</v>
      </c>
      <c r="D103" s="22">
        <f t="shared" si="20"/>
        <v>1200</v>
      </c>
      <c r="E103" s="22"/>
      <c r="F103" s="22">
        <v>1200</v>
      </c>
      <c r="G103" s="22"/>
      <c r="H103" s="22"/>
      <c r="I103" s="22">
        <f t="shared" si="18"/>
        <v>1164.75</v>
      </c>
      <c r="J103" s="22"/>
      <c r="K103" s="22">
        <v>1164.75</v>
      </c>
      <c r="L103" s="22"/>
      <c r="M103" s="22"/>
      <c r="N103" s="22">
        <f t="shared" si="19"/>
        <v>1164.75</v>
      </c>
      <c r="O103" s="22"/>
      <c r="P103" s="22">
        <v>1164.75</v>
      </c>
      <c r="Q103" s="22"/>
      <c r="R103" s="35"/>
      <c r="S103" s="3" t="s">
        <v>357</v>
      </c>
    </row>
    <row r="104" spans="1:19" ht="61.2" x14ac:dyDescent="0.3">
      <c r="A104" s="11" t="s">
        <v>180</v>
      </c>
      <c r="B104" s="3" t="s">
        <v>181</v>
      </c>
      <c r="C104" s="3" t="s">
        <v>94</v>
      </c>
      <c r="D104" s="22">
        <f t="shared" si="20"/>
        <v>600</v>
      </c>
      <c r="E104" s="22"/>
      <c r="F104" s="22">
        <v>600</v>
      </c>
      <c r="G104" s="22"/>
      <c r="H104" s="22"/>
      <c r="I104" s="22">
        <f t="shared" si="18"/>
        <v>596</v>
      </c>
      <c r="J104" s="22"/>
      <c r="K104" s="22">
        <v>596</v>
      </c>
      <c r="L104" s="22"/>
      <c r="M104" s="22"/>
      <c r="N104" s="22">
        <f t="shared" si="19"/>
        <v>596</v>
      </c>
      <c r="O104" s="22"/>
      <c r="P104" s="22">
        <v>596</v>
      </c>
      <c r="Q104" s="22"/>
      <c r="R104" s="35"/>
      <c r="S104" s="3" t="s">
        <v>358</v>
      </c>
    </row>
    <row r="105" spans="1:19" ht="51" x14ac:dyDescent="0.3">
      <c r="A105" s="11" t="s">
        <v>182</v>
      </c>
      <c r="B105" s="3" t="s">
        <v>183</v>
      </c>
      <c r="C105" s="3" t="s">
        <v>94</v>
      </c>
      <c r="D105" s="22">
        <f t="shared" si="20"/>
        <v>950</v>
      </c>
      <c r="E105" s="22"/>
      <c r="F105" s="22">
        <v>950</v>
      </c>
      <c r="G105" s="22"/>
      <c r="H105" s="22"/>
      <c r="I105" s="22">
        <f t="shared" si="18"/>
        <v>894</v>
      </c>
      <c r="J105" s="22"/>
      <c r="K105" s="22">
        <v>894</v>
      </c>
      <c r="L105" s="22"/>
      <c r="M105" s="22"/>
      <c r="N105" s="22">
        <f t="shared" si="19"/>
        <v>894</v>
      </c>
      <c r="O105" s="22"/>
      <c r="P105" s="22">
        <v>894</v>
      </c>
      <c r="Q105" s="22"/>
      <c r="R105" s="35"/>
      <c r="S105" s="3" t="s">
        <v>359</v>
      </c>
    </row>
    <row r="106" spans="1:19" ht="40.799999999999997" x14ac:dyDescent="0.3">
      <c r="A106" s="16" t="s">
        <v>184</v>
      </c>
      <c r="B106" s="7" t="s">
        <v>185</v>
      </c>
      <c r="C106" s="7" t="s">
        <v>94</v>
      </c>
      <c r="D106" s="24">
        <f t="shared" si="20"/>
        <v>14000.000000000002</v>
      </c>
      <c r="E106" s="24"/>
      <c r="F106" s="23">
        <f>SUM(F107:F114)</f>
        <v>14000.000000000002</v>
      </c>
      <c r="G106" s="23"/>
      <c r="H106" s="23"/>
      <c r="I106" s="23">
        <f t="shared" si="18"/>
        <v>14000</v>
      </c>
      <c r="J106" s="23"/>
      <c r="K106" s="23">
        <v>14000</v>
      </c>
      <c r="L106" s="23"/>
      <c r="M106" s="23"/>
      <c r="N106" s="23">
        <f t="shared" si="19"/>
        <v>14000</v>
      </c>
      <c r="O106" s="23"/>
      <c r="P106" s="23">
        <v>14000</v>
      </c>
      <c r="Q106" s="23"/>
      <c r="R106" s="41"/>
      <c r="S106" s="14"/>
    </row>
    <row r="107" spans="1:19" ht="71.400000000000006" x14ac:dyDescent="0.3">
      <c r="A107" s="11" t="s">
        <v>186</v>
      </c>
      <c r="B107" s="3" t="s">
        <v>187</v>
      </c>
      <c r="C107" s="3" t="s">
        <v>122</v>
      </c>
      <c r="D107" s="22">
        <f t="shared" si="20"/>
        <v>1317.63</v>
      </c>
      <c r="E107" s="22"/>
      <c r="F107" s="22">
        <v>1317.63</v>
      </c>
      <c r="G107" s="22"/>
      <c r="H107" s="22"/>
      <c r="I107" s="22">
        <f t="shared" si="18"/>
        <v>1317.63</v>
      </c>
      <c r="J107" s="22"/>
      <c r="K107" s="22">
        <v>1317.63</v>
      </c>
      <c r="L107" s="22"/>
      <c r="M107" s="22"/>
      <c r="N107" s="22">
        <f t="shared" si="19"/>
        <v>1317.63</v>
      </c>
      <c r="O107" s="22"/>
      <c r="P107" s="22">
        <v>1317.63</v>
      </c>
      <c r="Q107" s="22"/>
      <c r="R107" s="35"/>
      <c r="S107" s="3" t="s">
        <v>17</v>
      </c>
    </row>
    <row r="108" spans="1:19" ht="71.400000000000006" x14ac:dyDescent="0.3">
      <c r="A108" s="11" t="s">
        <v>188</v>
      </c>
      <c r="B108" s="3" t="s">
        <v>189</v>
      </c>
      <c r="C108" s="3" t="s">
        <v>122</v>
      </c>
      <c r="D108" s="22">
        <f t="shared" si="20"/>
        <v>1195.5899999999999</v>
      </c>
      <c r="E108" s="22"/>
      <c r="F108" s="22">
        <v>1195.5899999999999</v>
      </c>
      <c r="G108" s="22"/>
      <c r="H108" s="22"/>
      <c r="I108" s="22">
        <f t="shared" si="18"/>
        <v>1195.5899999999999</v>
      </c>
      <c r="J108" s="22"/>
      <c r="K108" s="22">
        <v>1195.5899999999999</v>
      </c>
      <c r="L108" s="22"/>
      <c r="M108" s="22"/>
      <c r="N108" s="22">
        <f t="shared" si="19"/>
        <v>1195.5899999999999</v>
      </c>
      <c r="O108" s="22"/>
      <c r="P108" s="22">
        <v>1195.5899999999999</v>
      </c>
      <c r="Q108" s="22"/>
      <c r="R108" s="35"/>
      <c r="S108" s="3" t="s">
        <v>17</v>
      </c>
    </row>
    <row r="109" spans="1:19" ht="71.400000000000006" x14ac:dyDescent="0.3">
      <c r="A109" s="11" t="s">
        <v>190</v>
      </c>
      <c r="B109" s="3" t="s">
        <v>191</v>
      </c>
      <c r="C109" s="3" t="s">
        <v>122</v>
      </c>
      <c r="D109" s="22">
        <f t="shared" si="20"/>
        <v>3528.76</v>
      </c>
      <c r="E109" s="22"/>
      <c r="F109" s="22">
        <v>3528.76</v>
      </c>
      <c r="G109" s="22"/>
      <c r="H109" s="22"/>
      <c r="I109" s="22">
        <f t="shared" si="18"/>
        <v>3528.76</v>
      </c>
      <c r="J109" s="22"/>
      <c r="K109" s="22">
        <v>3528.76</v>
      </c>
      <c r="L109" s="22"/>
      <c r="M109" s="22"/>
      <c r="N109" s="22">
        <f t="shared" si="19"/>
        <v>3528.76</v>
      </c>
      <c r="O109" s="22"/>
      <c r="P109" s="22">
        <v>3528.76</v>
      </c>
      <c r="Q109" s="22"/>
      <c r="R109" s="35"/>
      <c r="S109" s="3" t="s">
        <v>17</v>
      </c>
    </row>
    <row r="110" spans="1:19" ht="71.400000000000006" x14ac:dyDescent="0.3">
      <c r="A110" s="11" t="s">
        <v>192</v>
      </c>
      <c r="B110" s="3" t="s">
        <v>193</v>
      </c>
      <c r="C110" s="3" t="s">
        <v>122</v>
      </c>
      <c r="D110" s="22">
        <f t="shared" si="20"/>
        <v>2005.4</v>
      </c>
      <c r="E110" s="22"/>
      <c r="F110" s="22">
        <v>2005.4</v>
      </c>
      <c r="G110" s="22"/>
      <c r="H110" s="22"/>
      <c r="I110" s="22">
        <f t="shared" si="18"/>
        <v>2005.4</v>
      </c>
      <c r="J110" s="22"/>
      <c r="K110" s="22">
        <v>2005.4</v>
      </c>
      <c r="L110" s="22"/>
      <c r="M110" s="22"/>
      <c r="N110" s="22">
        <f t="shared" si="19"/>
        <v>2005.4</v>
      </c>
      <c r="O110" s="22"/>
      <c r="P110" s="22">
        <v>2005.4</v>
      </c>
      <c r="Q110" s="22"/>
      <c r="R110" s="35"/>
      <c r="S110" s="3" t="s">
        <v>17</v>
      </c>
    </row>
    <row r="111" spans="1:19" ht="71.400000000000006" x14ac:dyDescent="0.3">
      <c r="A111" s="11" t="s">
        <v>194</v>
      </c>
      <c r="B111" s="3" t="s">
        <v>195</v>
      </c>
      <c r="C111" s="3" t="s">
        <v>122</v>
      </c>
      <c r="D111" s="22">
        <f t="shared" si="20"/>
        <v>2244.85</v>
      </c>
      <c r="E111" s="22"/>
      <c r="F111" s="22">
        <v>2244.85</v>
      </c>
      <c r="G111" s="22"/>
      <c r="H111" s="22"/>
      <c r="I111" s="22">
        <f t="shared" si="18"/>
        <v>2244.85</v>
      </c>
      <c r="J111" s="22"/>
      <c r="K111" s="22">
        <v>2244.85</v>
      </c>
      <c r="L111" s="22"/>
      <c r="M111" s="22"/>
      <c r="N111" s="22">
        <f t="shared" si="19"/>
        <v>2244.85</v>
      </c>
      <c r="O111" s="22"/>
      <c r="P111" s="22">
        <v>2244.85</v>
      </c>
      <c r="Q111" s="22"/>
      <c r="R111" s="35"/>
      <c r="S111" s="3" t="s">
        <v>17</v>
      </c>
    </row>
    <row r="112" spans="1:19" ht="71.400000000000006" x14ac:dyDescent="0.3">
      <c r="A112" s="11" t="s">
        <v>196</v>
      </c>
      <c r="B112" s="3" t="s">
        <v>197</v>
      </c>
      <c r="C112" s="3" t="s">
        <v>122</v>
      </c>
      <c r="D112" s="22">
        <f t="shared" si="20"/>
        <v>1306.1600000000001</v>
      </c>
      <c r="E112" s="22"/>
      <c r="F112" s="22">
        <v>1306.1600000000001</v>
      </c>
      <c r="G112" s="22"/>
      <c r="H112" s="22"/>
      <c r="I112" s="22">
        <f t="shared" si="18"/>
        <v>1306.1600000000001</v>
      </c>
      <c r="J112" s="22"/>
      <c r="K112" s="22">
        <v>1306.1600000000001</v>
      </c>
      <c r="L112" s="22"/>
      <c r="M112" s="22"/>
      <c r="N112" s="22">
        <f t="shared" si="19"/>
        <v>1306.1600000000001</v>
      </c>
      <c r="O112" s="22"/>
      <c r="P112" s="22">
        <v>1306.1600000000001</v>
      </c>
      <c r="Q112" s="22"/>
      <c r="R112" s="35"/>
      <c r="S112" s="3" t="s">
        <v>17</v>
      </c>
    </row>
    <row r="113" spans="1:19" ht="71.400000000000006" x14ac:dyDescent="0.3">
      <c r="A113" s="11" t="s">
        <v>198</v>
      </c>
      <c r="B113" s="3" t="s">
        <v>199</v>
      </c>
      <c r="C113" s="3" t="s">
        <v>122</v>
      </c>
      <c r="D113" s="22">
        <f t="shared" si="20"/>
        <v>1206.02</v>
      </c>
      <c r="E113" s="22"/>
      <c r="F113" s="22">
        <v>1206.02</v>
      </c>
      <c r="G113" s="22"/>
      <c r="H113" s="22"/>
      <c r="I113" s="22">
        <f t="shared" si="18"/>
        <v>1206.02</v>
      </c>
      <c r="J113" s="22"/>
      <c r="K113" s="22">
        <v>1206.02</v>
      </c>
      <c r="L113" s="22"/>
      <c r="M113" s="22"/>
      <c r="N113" s="22">
        <f t="shared" si="19"/>
        <v>1206.02</v>
      </c>
      <c r="O113" s="22"/>
      <c r="P113" s="22">
        <v>1206.02</v>
      </c>
      <c r="Q113" s="22"/>
      <c r="R113" s="35"/>
      <c r="S113" s="3" t="s">
        <v>17</v>
      </c>
    </row>
    <row r="114" spans="1:19" ht="71.400000000000006" x14ac:dyDescent="0.3">
      <c r="A114" s="11" t="s">
        <v>200</v>
      </c>
      <c r="B114" s="3" t="s">
        <v>201</v>
      </c>
      <c r="C114" s="3" t="s">
        <v>122</v>
      </c>
      <c r="D114" s="22">
        <f t="shared" si="20"/>
        <v>1195.5899999999999</v>
      </c>
      <c r="E114" s="22"/>
      <c r="F114" s="22">
        <v>1195.5899999999999</v>
      </c>
      <c r="G114" s="22"/>
      <c r="H114" s="22"/>
      <c r="I114" s="22">
        <f t="shared" si="18"/>
        <v>1195.5899999999999</v>
      </c>
      <c r="J114" s="22"/>
      <c r="K114" s="22">
        <v>1195.5899999999999</v>
      </c>
      <c r="L114" s="22"/>
      <c r="M114" s="22"/>
      <c r="N114" s="22">
        <f t="shared" si="19"/>
        <v>1195.5899999999999</v>
      </c>
      <c r="O114" s="22"/>
      <c r="P114" s="22">
        <v>1195.5899999999999</v>
      </c>
      <c r="Q114" s="22"/>
      <c r="R114" s="35"/>
      <c r="S114" s="3" t="s">
        <v>17</v>
      </c>
    </row>
    <row r="115" spans="1:19" ht="30.6" x14ac:dyDescent="0.3">
      <c r="A115" s="16" t="s">
        <v>202</v>
      </c>
      <c r="B115" s="7" t="s">
        <v>203</v>
      </c>
      <c r="C115" s="7" t="s">
        <v>94</v>
      </c>
      <c r="D115" s="24">
        <f t="shared" si="20"/>
        <v>150</v>
      </c>
      <c r="E115" s="24"/>
      <c r="F115" s="24">
        <f>SUM(F116)</f>
        <v>150</v>
      </c>
      <c r="G115" s="24"/>
      <c r="H115" s="23"/>
      <c r="I115" s="23">
        <f t="shared" si="18"/>
        <v>150</v>
      </c>
      <c r="J115" s="23"/>
      <c r="K115" s="23">
        <v>150</v>
      </c>
      <c r="L115" s="23"/>
      <c r="M115" s="23"/>
      <c r="N115" s="23">
        <f t="shared" si="19"/>
        <v>150</v>
      </c>
      <c r="O115" s="23"/>
      <c r="P115" s="23">
        <v>150</v>
      </c>
      <c r="Q115" s="23"/>
      <c r="R115" s="41"/>
      <c r="S115" s="14"/>
    </row>
    <row r="116" spans="1:19" ht="30.6" x14ac:dyDescent="0.3">
      <c r="A116" s="11" t="s">
        <v>204</v>
      </c>
      <c r="B116" s="3" t="s">
        <v>205</v>
      </c>
      <c r="C116" s="3" t="s">
        <v>94</v>
      </c>
      <c r="D116" s="22">
        <f t="shared" si="20"/>
        <v>150</v>
      </c>
      <c r="E116" s="22"/>
      <c r="F116" s="22">
        <v>150</v>
      </c>
      <c r="G116" s="22"/>
      <c r="H116" s="22"/>
      <c r="I116" s="22">
        <f t="shared" si="18"/>
        <v>150</v>
      </c>
      <c r="J116" s="22"/>
      <c r="K116" s="22">
        <v>150</v>
      </c>
      <c r="L116" s="22"/>
      <c r="M116" s="22"/>
      <c r="N116" s="22">
        <f t="shared" si="19"/>
        <v>150</v>
      </c>
      <c r="O116" s="22"/>
      <c r="P116" s="22">
        <v>150</v>
      </c>
      <c r="Q116" s="22"/>
      <c r="R116" s="35"/>
      <c r="S116" s="3" t="s">
        <v>17</v>
      </c>
    </row>
    <row r="117" spans="1:19" ht="40.799999999999997" x14ac:dyDescent="0.3">
      <c r="A117" s="16" t="s">
        <v>206</v>
      </c>
      <c r="B117" s="7" t="s">
        <v>207</v>
      </c>
      <c r="C117" s="7" t="s">
        <v>208</v>
      </c>
      <c r="D117" s="24">
        <f t="shared" si="20"/>
        <v>64800</v>
      </c>
      <c r="E117" s="23"/>
      <c r="F117" s="23">
        <f>SUM(F118)</f>
        <v>64800</v>
      </c>
      <c r="G117" s="23"/>
      <c r="H117" s="23"/>
      <c r="I117" s="23">
        <f t="shared" si="18"/>
        <v>54653</v>
      </c>
      <c r="J117" s="23"/>
      <c r="K117" s="23">
        <v>54653</v>
      </c>
      <c r="L117" s="23"/>
      <c r="M117" s="23"/>
      <c r="N117" s="23">
        <f t="shared" si="19"/>
        <v>54653</v>
      </c>
      <c r="O117" s="23"/>
      <c r="P117" s="23">
        <v>54653</v>
      </c>
      <c r="Q117" s="23"/>
      <c r="R117" s="41"/>
      <c r="S117" s="8"/>
    </row>
    <row r="118" spans="1:19" ht="40.799999999999997" x14ac:dyDescent="0.3">
      <c r="A118" s="10" t="s">
        <v>209</v>
      </c>
      <c r="B118" s="9" t="s">
        <v>210</v>
      </c>
      <c r="C118" s="9" t="s">
        <v>208</v>
      </c>
      <c r="D118" s="27">
        <f t="shared" si="20"/>
        <v>64800</v>
      </c>
      <c r="E118" s="22"/>
      <c r="F118" s="22">
        <v>64800</v>
      </c>
      <c r="G118" s="22"/>
      <c r="H118" s="22"/>
      <c r="I118" s="22">
        <f t="shared" si="18"/>
        <v>54653</v>
      </c>
      <c r="J118" s="22"/>
      <c r="K118" s="22">
        <v>54653</v>
      </c>
      <c r="L118" s="22"/>
      <c r="M118" s="22"/>
      <c r="N118" s="22">
        <f t="shared" si="19"/>
        <v>54653</v>
      </c>
      <c r="O118" s="22"/>
      <c r="P118" s="22">
        <v>54653</v>
      </c>
      <c r="Q118" s="22"/>
      <c r="R118" s="35"/>
      <c r="S118" s="3"/>
    </row>
    <row r="119" spans="1:19" x14ac:dyDescent="0.3">
      <c r="A119" s="10"/>
      <c r="B119" s="64" t="s">
        <v>375</v>
      </c>
      <c r="C119" s="65"/>
      <c r="D119" s="52">
        <f>D117+D115+D106+D99+D87+D81+D71+D60</f>
        <v>119410.1</v>
      </c>
      <c r="E119" s="45"/>
      <c r="F119" s="53">
        <f>F117+F115+F106+F99+F87+F81+F71+F60</f>
        <v>119410.1</v>
      </c>
      <c r="G119" s="45"/>
      <c r="H119" s="45"/>
      <c r="I119" s="45">
        <f>I117+I115+I106+I99+I87+I81+I71+I60</f>
        <v>106575.53</v>
      </c>
      <c r="J119" s="45"/>
      <c r="K119" s="45">
        <f>K117+K115+K106+K99+K87+K81+K71+K60</f>
        <v>106575.53</v>
      </c>
      <c r="L119" s="45"/>
      <c r="M119" s="45"/>
      <c r="N119" s="45">
        <f>N117+N115+N106+N99+N87+N81+N71+N60</f>
        <v>106575.53</v>
      </c>
      <c r="O119" s="45"/>
      <c r="P119" s="45">
        <f>P117+P115+P106+P99+P87+P81+P71+P60</f>
        <v>106575.53</v>
      </c>
      <c r="Q119" s="14"/>
      <c r="R119" s="14"/>
      <c r="S119" s="37"/>
    </row>
    <row r="120" spans="1:19" x14ac:dyDescent="0.3">
      <c r="A120" s="67" t="s">
        <v>211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13"/>
    </row>
    <row r="121" spans="1:19" ht="31.5" customHeight="1" x14ac:dyDescent="0.3">
      <c r="A121" s="16" t="s">
        <v>212</v>
      </c>
      <c r="B121" s="28" t="s">
        <v>213</v>
      </c>
      <c r="C121" s="7" t="s">
        <v>94</v>
      </c>
      <c r="D121" s="24">
        <f>SUM(E121:H121)</f>
        <v>2500</v>
      </c>
      <c r="E121" s="24"/>
      <c r="F121" s="23">
        <f>SUM(F122:F124)</f>
        <v>2500</v>
      </c>
      <c r="G121" s="23"/>
      <c r="H121" s="23"/>
      <c r="I121" s="23">
        <f t="shared" ref="I121:I134" si="21">SUM(J121:M121)</f>
        <v>2487</v>
      </c>
      <c r="J121" s="23"/>
      <c r="K121" s="23">
        <v>2487</v>
      </c>
      <c r="L121" s="23"/>
      <c r="M121" s="23"/>
      <c r="N121" s="23">
        <f t="shared" ref="N121:N134" si="22">SUM(O121:R121)</f>
        <v>2487</v>
      </c>
      <c r="O121" s="23"/>
      <c r="P121" s="23">
        <v>2487</v>
      </c>
      <c r="Q121" s="23"/>
      <c r="R121" s="23"/>
      <c r="S121" s="18"/>
    </row>
    <row r="122" spans="1:19" ht="33.75" customHeight="1" x14ac:dyDescent="0.3">
      <c r="A122" s="11" t="s">
        <v>214</v>
      </c>
      <c r="B122" s="21" t="s">
        <v>215</v>
      </c>
      <c r="C122" s="3" t="s">
        <v>94</v>
      </c>
      <c r="D122" s="22">
        <f t="shared" ref="D122:D134" si="23">SUM(E122:H122)</f>
        <v>1000</v>
      </c>
      <c r="E122" s="22"/>
      <c r="F122" s="22">
        <v>1000</v>
      </c>
      <c r="G122" s="22"/>
      <c r="H122" s="22"/>
      <c r="I122" s="22">
        <f t="shared" si="21"/>
        <v>990</v>
      </c>
      <c r="J122" s="22"/>
      <c r="K122" s="22">
        <v>990</v>
      </c>
      <c r="L122" s="22"/>
      <c r="M122" s="22"/>
      <c r="N122" s="22">
        <f t="shared" si="22"/>
        <v>990</v>
      </c>
      <c r="O122" s="22"/>
      <c r="P122" s="22">
        <v>990</v>
      </c>
      <c r="Q122" s="22"/>
      <c r="R122" s="35"/>
      <c r="S122" s="3" t="s">
        <v>360</v>
      </c>
    </row>
    <row r="123" spans="1:19" ht="45" customHeight="1" x14ac:dyDescent="0.3">
      <c r="A123" s="11" t="s">
        <v>216</v>
      </c>
      <c r="B123" s="21" t="s">
        <v>217</v>
      </c>
      <c r="C123" s="3" t="s">
        <v>94</v>
      </c>
      <c r="D123" s="22">
        <f t="shared" si="23"/>
        <v>1200</v>
      </c>
      <c r="E123" s="22"/>
      <c r="F123" s="22">
        <v>1200</v>
      </c>
      <c r="G123" s="22"/>
      <c r="H123" s="22"/>
      <c r="I123" s="22">
        <f t="shared" si="21"/>
        <v>1200</v>
      </c>
      <c r="J123" s="22"/>
      <c r="K123" s="22">
        <v>1200</v>
      </c>
      <c r="L123" s="22"/>
      <c r="M123" s="22"/>
      <c r="N123" s="22">
        <f t="shared" si="22"/>
        <v>1200</v>
      </c>
      <c r="O123" s="22"/>
      <c r="P123" s="22">
        <v>1200</v>
      </c>
      <c r="Q123" s="22"/>
      <c r="R123" s="35"/>
      <c r="S123" s="3" t="s">
        <v>17</v>
      </c>
    </row>
    <row r="124" spans="1:19" ht="57" customHeight="1" x14ac:dyDescent="0.3">
      <c r="A124" s="11" t="s">
        <v>218</v>
      </c>
      <c r="B124" s="21" t="s">
        <v>219</v>
      </c>
      <c r="C124" s="3" t="s">
        <v>94</v>
      </c>
      <c r="D124" s="22">
        <f t="shared" si="23"/>
        <v>300</v>
      </c>
      <c r="E124" s="22"/>
      <c r="F124" s="22">
        <v>300</v>
      </c>
      <c r="G124" s="22"/>
      <c r="H124" s="22"/>
      <c r="I124" s="22">
        <f t="shared" si="21"/>
        <v>297</v>
      </c>
      <c r="J124" s="22"/>
      <c r="K124" s="22">
        <v>297</v>
      </c>
      <c r="L124" s="22"/>
      <c r="M124" s="22"/>
      <c r="N124" s="22">
        <f t="shared" si="22"/>
        <v>297</v>
      </c>
      <c r="O124" s="22"/>
      <c r="P124" s="22">
        <v>297</v>
      </c>
      <c r="Q124" s="22"/>
      <c r="R124" s="35"/>
      <c r="S124" s="3" t="s">
        <v>356</v>
      </c>
    </row>
    <row r="125" spans="1:19" ht="63" customHeight="1" x14ac:dyDescent="0.3">
      <c r="A125" s="16" t="s">
        <v>220</v>
      </c>
      <c r="B125" s="28" t="s">
        <v>221</v>
      </c>
      <c r="C125" s="7" t="s">
        <v>94</v>
      </c>
      <c r="D125" s="24">
        <f t="shared" si="23"/>
        <v>5500</v>
      </c>
      <c r="E125" s="24"/>
      <c r="F125" s="24">
        <f>SUM(F126:F134)</f>
        <v>5500</v>
      </c>
      <c r="G125" s="24"/>
      <c r="H125" s="24"/>
      <c r="I125" s="24">
        <f t="shared" si="21"/>
        <v>5414.95</v>
      </c>
      <c r="J125" s="24"/>
      <c r="K125" s="24">
        <v>5414.95</v>
      </c>
      <c r="L125" s="23"/>
      <c r="M125" s="23"/>
      <c r="N125" s="23">
        <f t="shared" si="22"/>
        <v>5414.95</v>
      </c>
      <c r="O125" s="23"/>
      <c r="P125" s="23">
        <v>5414.95</v>
      </c>
      <c r="Q125" s="23"/>
      <c r="R125" s="41"/>
      <c r="S125" s="14"/>
    </row>
    <row r="126" spans="1:19" ht="45" customHeight="1" x14ac:dyDescent="0.3">
      <c r="A126" s="11" t="s">
        <v>222</v>
      </c>
      <c r="B126" s="21" t="s">
        <v>223</v>
      </c>
      <c r="C126" s="3" t="s">
        <v>122</v>
      </c>
      <c r="D126" s="22">
        <f t="shared" si="23"/>
        <v>658.34</v>
      </c>
      <c r="E126" s="22"/>
      <c r="F126" s="22">
        <v>658.34</v>
      </c>
      <c r="G126" s="22"/>
      <c r="H126" s="22"/>
      <c r="I126" s="22">
        <f t="shared" si="21"/>
        <v>658.34</v>
      </c>
      <c r="J126" s="22"/>
      <c r="K126" s="22">
        <v>658.34</v>
      </c>
      <c r="L126" s="22"/>
      <c r="M126" s="22"/>
      <c r="N126" s="22">
        <f t="shared" si="22"/>
        <v>658.34</v>
      </c>
      <c r="O126" s="22"/>
      <c r="P126" s="22">
        <v>658.34</v>
      </c>
      <c r="Q126" s="22"/>
      <c r="R126" s="35"/>
      <c r="S126" s="3" t="s">
        <v>17</v>
      </c>
    </row>
    <row r="127" spans="1:19" ht="45" customHeight="1" x14ac:dyDescent="0.3">
      <c r="A127" s="11" t="s">
        <v>224</v>
      </c>
      <c r="B127" s="21" t="s">
        <v>225</v>
      </c>
      <c r="C127" s="3" t="s">
        <v>122</v>
      </c>
      <c r="D127" s="22">
        <f t="shared" si="23"/>
        <v>683.33</v>
      </c>
      <c r="E127" s="22"/>
      <c r="F127" s="22">
        <v>683.33</v>
      </c>
      <c r="G127" s="22"/>
      <c r="H127" s="22"/>
      <c r="I127" s="22">
        <f t="shared" si="21"/>
        <v>683.33</v>
      </c>
      <c r="J127" s="22"/>
      <c r="K127" s="22">
        <v>683.33</v>
      </c>
      <c r="L127" s="22"/>
      <c r="M127" s="22"/>
      <c r="N127" s="22">
        <f t="shared" si="22"/>
        <v>683.33</v>
      </c>
      <c r="O127" s="22"/>
      <c r="P127" s="22">
        <v>683.33</v>
      </c>
      <c r="Q127" s="22"/>
      <c r="R127" s="35"/>
      <c r="S127" s="3" t="s">
        <v>17</v>
      </c>
    </row>
    <row r="128" spans="1:19" ht="81" customHeight="1" x14ac:dyDescent="0.3">
      <c r="A128" s="11" t="s">
        <v>226</v>
      </c>
      <c r="B128" s="21" t="s">
        <v>227</v>
      </c>
      <c r="C128" s="3" t="s">
        <v>94</v>
      </c>
      <c r="D128" s="22">
        <f t="shared" si="23"/>
        <v>1400</v>
      </c>
      <c r="E128" s="22"/>
      <c r="F128" s="22">
        <v>1400</v>
      </c>
      <c r="G128" s="22"/>
      <c r="H128" s="22"/>
      <c r="I128" s="22">
        <f t="shared" si="21"/>
        <v>1317.95</v>
      </c>
      <c r="J128" s="22"/>
      <c r="K128" s="22">
        <v>1317.95</v>
      </c>
      <c r="L128" s="22"/>
      <c r="M128" s="22"/>
      <c r="N128" s="22">
        <f t="shared" si="22"/>
        <v>1317.95</v>
      </c>
      <c r="O128" s="22"/>
      <c r="P128" s="22">
        <v>1317.95</v>
      </c>
      <c r="Q128" s="22"/>
      <c r="R128" s="35"/>
      <c r="S128" s="3" t="s">
        <v>361</v>
      </c>
    </row>
    <row r="129" spans="1:19" ht="56.25" customHeight="1" x14ac:dyDescent="0.3">
      <c r="A129" s="11" t="s">
        <v>228</v>
      </c>
      <c r="B129" s="21" t="s">
        <v>229</v>
      </c>
      <c r="C129" s="3" t="s">
        <v>94</v>
      </c>
      <c r="D129" s="22">
        <f t="shared" si="23"/>
        <v>500</v>
      </c>
      <c r="E129" s="22"/>
      <c r="F129" s="22">
        <v>500</v>
      </c>
      <c r="G129" s="22"/>
      <c r="H129" s="22"/>
      <c r="I129" s="22">
        <f t="shared" si="21"/>
        <v>499</v>
      </c>
      <c r="J129" s="22"/>
      <c r="K129" s="22">
        <v>499</v>
      </c>
      <c r="L129" s="22"/>
      <c r="M129" s="22"/>
      <c r="N129" s="22">
        <f t="shared" si="22"/>
        <v>499</v>
      </c>
      <c r="O129" s="22"/>
      <c r="P129" s="22">
        <v>499</v>
      </c>
      <c r="Q129" s="22"/>
      <c r="R129" s="35"/>
      <c r="S129" s="3" t="s">
        <v>362</v>
      </c>
    </row>
    <row r="130" spans="1:19" ht="33.75" customHeight="1" x14ac:dyDescent="0.3">
      <c r="A130" s="11" t="s">
        <v>230</v>
      </c>
      <c r="B130" s="21" t="s">
        <v>231</v>
      </c>
      <c r="C130" s="3" t="s">
        <v>94</v>
      </c>
      <c r="D130" s="22">
        <f t="shared" si="23"/>
        <v>1000</v>
      </c>
      <c r="E130" s="22"/>
      <c r="F130" s="22">
        <v>1000</v>
      </c>
      <c r="G130" s="22"/>
      <c r="H130" s="22"/>
      <c r="I130" s="22">
        <f t="shared" si="21"/>
        <v>1000</v>
      </c>
      <c r="J130" s="22"/>
      <c r="K130" s="22">
        <v>1000</v>
      </c>
      <c r="L130" s="22"/>
      <c r="M130" s="22"/>
      <c r="N130" s="22">
        <f t="shared" si="22"/>
        <v>1000</v>
      </c>
      <c r="O130" s="22"/>
      <c r="P130" s="22">
        <v>1000</v>
      </c>
      <c r="Q130" s="22"/>
      <c r="R130" s="35"/>
      <c r="S130" s="3" t="s">
        <v>17</v>
      </c>
    </row>
    <row r="131" spans="1:19" ht="56.25" customHeight="1" x14ac:dyDescent="0.3">
      <c r="A131" s="11" t="s">
        <v>232</v>
      </c>
      <c r="B131" s="21" t="s">
        <v>233</v>
      </c>
      <c r="C131" s="3" t="s">
        <v>94</v>
      </c>
      <c r="D131" s="22"/>
      <c r="E131" s="22"/>
      <c r="F131" s="22"/>
      <c r="G131" s="22"/>
      <c r="H131" s="22"/>
      <c r="I131" s="22"/>
      <c r="J131" s="22"/>
      <c r="K131" s="22" t="s">
        <v>119</v>
      </c>
      <c r="L131" s="22"/>
      <c r="M131" s="22"/>
      <c r="N131" s="22"/>
      <c r="O131" s="22"/>
      <c r="P131" s="22" t="s">
        <v>119</v>
      </c>
      <c r="Q131" s="22"/>
      <c r="R131" s="35"/>
      <c r="S131" s="3"/>
    </row>
    <row r="132" spans="1:19" ht="22.5" customHeight="1" x14ac:dyDescent="0.3">
      <c r="A132" s="11" t="s">
        <v>234</v>
      </c>
      <c r="B132" s="21" t="s">
        <v>235</v>
      </c>
      <c r="C132" s="3" t="s">
        <v>94</v>
      </c>
      <c r="D132" s="22">
        <f t="shared" si="23"/>
        <v>200</v>
      </c>
      <c r="E132" s="22"/>
      <c r="F132" s="22">
        <v>200</v>
      </c>
      <c r="G132" s="22"/>
      <c r="H132" s="22"/>
      <c r="I132" s="22">
        <f t="shared" si="21"/>
        <v>198</v>
      </c>
      <c r="J132" s="22"/>
      <c r="K132" s="22">
        <v>198</v>
      </c>
      <c r="L132" s="22"/>
      <c r="M132" s="22"/>
      <c r="N132" s="22">
        <f t="shared" si="22"/>
        <v>198</v>
      </c>
      <c r="O132" s="22"/>
      <c r="P132" s="22">
        <v>198</v>
      </c>
      <c r="Q132" s="22"/>
      <c r="R132" s="35"/>
      <c r="S132" s="3" t="s">
        <v>17</v>
      </c>
    </row>
    <row r="133" spans="1:19" ht="56.25" customHeight="1" x14ac:dyDescent="0.3">
      <c r="A133" s="11" t="s">
        <v>236</v>
      </c>
      <c r="B133" s="21" t="s">
        <v>237</v>
      </c>
      <c r="C133" s="3" t="s">
        <v>94</v>
      </c>
      <c r="D133" s="22">
        <f t="shared" si="23"/>
        <v>400</v>
      </c>
      <c r="E133" s="22"/>
      <c r="F133" s="22">
        <v>400</v>
      </c>
      <c r="G133" s="22"/>
      <c r="H133" s="22"/>
      <c r="I133" s="22">
        <f t="shared" si="21"/>
        <v>400</v>
      </c>
      <c r="J133" s="22"/>
      <c r="K133" s="22">
        <v>400</v>
      </c>
      <c r="L133" s="22"/>
      <c r="M133" s="22"/>
      <c r="N133" s="22">
        <f t="shared" si="22"/>
        <v>400</v>
      </c>
      <c r="O133" s="22"/>
      <c r="P133" s="22">
        <v>400</v>
      </c>
      <c r="Q133" s="22"/>
      <c r="R133" s="35"/>
      <c r="S133" s="3" t="s">
        <v>17</v>
      </c>
    </row>
    <row r="134" spans="1:19" ht="45" customHeight="1" x14ac:dyDescent="0.3">
      <c r="A134" s="11" t="s">
        <v>238</v>
      </c>
      <c r="B134" s="21" t="s">
        <v>239</v>
      </c>
      <c r="C134" s="3" t="s">
        <v>240</v>
      </c>
      <c r="D134" s="22">
        <f t="shared" si="23"/>
        <v>658.33</v>
      </c>
      <c r="E134" s="22"/>
      <c r="F134" s="22">
        <v>658.33</v>
      </c>
      <c r="G134" s="22"/>
      <c r="H134" s="22"/>
      <c r="I134" s="22">
        <f t="shared" si="21"/>
        <v>658.33</v>
      </c>
      <c r="J134" s="22"/>
      <c r="K134" s="22">
        <v>658.33</v>
      </c>
      <c r="L134" s="22"/>
      <c r="M134" s="22"/>
      <c r="N134" s="22">
        <f t="shared" si="22"/>
        <v>658.33</v>
      </c>
      <c r="O134" s="22"/>
      <c r="P134" s="22">
        <v>658.33</v>
      </c>
      <c r="Q134" s="22"/>
      <c r="R134" s="35"/>
      <c r="S134" s="3" t="s">
        <v>17</v>
      </c>
    </row>
    <row r="135" spans="1:19" ht="21.75" customHeight="1" x14ac:dyDescent="0.3">
      <c r="A135" s="11"/>
      <c r="B135" s="66" t="s">
        <v>375</v>
      </c>
      <c r="C135" s="65"/>
      <c r="D135" s="53">
        <f>D125+D121</f>
        <v>8000</v>
      </c>
      <c r="E135" s="53"/>
      <c r="F135" s="53">
        <f>F125+F121</f>
        <v>8000</v>
      </c>
      <c r="G135" s="53"/>
      <c r="H135" s="53"/>
      <c r="I135" s="53">
        <f>I125+I121</f>
        <v>7901.95</v>
      </c>
      <c r="J135" s="53"/>
      <c r="K135" s="53">
        <f>K125+K121</f>
        <v>7901.95</v>
      </c>
      <c r="L135" s="53"/>
      <c r="M135" s="53"/>
      <c r="N135" s="53">
        <f>N125+N121</f>
        <v>7901.95</v>
      </c>
      <c r="O135" s="53"/>
      <c r="P135" s="53">
        <f>P125+P121</f>
        <v>7901.95</v>
      </c>
      <c r="Q135" s="23"/>
      <c r="R135" s="23"/>
      <c r="S135" s="37"/>
    </row>
    <row r="136" spans="1:19" x14ac:dyDescent="0.3">
      <c r="A136" s="67" t="s">
        <v>241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13"/>
    </row>
    <row r="137" spans="1:19" ht="63" customHeight="1" x14ac:dyDescent="0.3">
      <c r="A137" s="16" t="s">
        <v>242</v>
      </c>
      <c r="B137" s="7" t="s">
        <v>243</v>
      </c>
      <c r="C137" s="7" t="s">
        <v>94</v>
      </c>
      <c r="D137" s="24">
        <f>SUM(E137:H137)</f>
        <v>17000</v>
      </c>
      <c r="E137" s="23"/>
      <c r="F137" s="23">
        <f>SUM(F138:F146)</f>
        <v>17000</v>
      </c>
      <c r="G137" s="23"/>
      <c r="H137" s="23"/>
      <c r="I137" s="23">
        <f t="shared" ref="I137:I153" si="24">SUM(J137:M137)</f>
        <v>16290.82</v>
      </c>
      <c r="J137" s="23"/>
      <c r="K137" s="23">
        <v>16290.82</v>
      </c>
      <c r="L137" s="23"/>
      <c r="M137" s="23"/>
      <c r="N137" s="23">
        <f t="shared" ref="N137:N153" si="25">SUM(O137:R137)</f>
        <v>16290.82</v>
      </c>
      <c r="O137" s="23"/>
      <c r="P137" s="23">
        <v>16290.82</v>
      </c>
      <c r="Q137" s="23"/>
      <c r="R137" s="23"/>
      <c r="S137" s="43"/>
    </row>
    <row r="138" spans="1:19" ht="112.5" customHeight="1" x14ac:dyDescent="0.3">
      <c r="A138" s="11" t="s">
        <v>244</v>
      </c>
      <c r="B138" s="3" t="s">
        <v>245</v>
      </c>
      <c r="C138" s="3" t="s">
        <v>94</v>
      </c>
      <c r="D138" s="22">
        <f t="shared" ref="D138:D154" si="26">SUM(E138:H138)</f>
        <v>700</v>
      </c>
      <c r="E138" s="22"/>
      <c r="F138" s="22">
        <v>700</v>
      </c>
      <c r="G138" s="22"/>
      <c r="H138" s="22"/>
      <c r="I138" s="22">
        <f t="shared" si="24"/>
        <v>700</v>
      </c>
      <c r="J138" s="22"/>
      <c r="K138" s="22">
        <v>700</v>
      </c>
      <c r="L138" s="22"/>
      <c r="M138" s="22"/>
      <c r="N138" s="22">
        <f t="shared" si="25"/>
        <v>700</v>
      </c>
      <c r="O138" s="22"/>
      <c r="P138" s="22">
        <v>700</v>
      </c>
      <c r="Q138" s="22"/>
      <c r="R138" s="35"/>
      <c r="S138" s="3" t="s">
        <v>17</v>
      </c>
    </row>
    <row r="139" spans="1:19" ht="33.75" customHeight="1" x14ac:dyDescent="0.3">
      <c r="A139" s="11" t="s">
        <v>246</v>
      </c>
      <c r="B139" s="3" t="s">
        <v>247</v>
      </c>
      <c r="C139" s="3" t="s">
        <v>94</v>
      </c>
      <c r="D139" s="22">
        <f t="shared" si="26"/>
        <v>1100</v>
      </c>
      <c r="E139" s="22"/>
      <c r="F139" s="22">
        <v>1100</v>
      </c>
      <c r="G139" s="22"/>
      <c r="H139" s="22"/>
      <c r="I139" s="22">
        <f t="shared" si="24"/>
        <v>1083.5</v>
      </c>
      <c r="J139" s="22"/>
      <c r="K139" s="22">
        <v>1083.5</v>
      </c>
      <c r="L139" s="22"/>
      <c r="M139" s="22"/>
      <c r="N139" s="22">
        <f t="shared" si="25"/>
        <v>1083.5</v>
      </c>
      <c r="O139" s="22"/>
      <c r="P139" s="22">
        <v>1083.5</v>
      </c>
      <c r="Q139" s="22"/>
      <c r="R139" s="35"/>
      <c r="S139" s="3" t="s">
        <v>363</v>
      </c>
    </row>
    <row r="140" spans="1:19" ht="56.25" customHeight="1" x14ac:dyDescent="0.3">
      <c r="A140" s="11" t="s">
        <v>248</v>
      </c>
      <c r="B140" s="3" t="s">
        <v>249</v>
      </c>
      <c r="C140" s="3" t="s">
        <v>122</v>
      </c>
      <c r="D140" s="22">
        <f t="shared" si="26"/>
        <v>3000</v>
      </c>
      <c r="E140" s="22"/>
      <c r="F140" s="22">
        <v>3000</v>
      </c>
      <c r="G140" s="22"/>
      <c r="H140" s="22"/>
      <c r="I140" s="22">
        <f t="shared" si="24"/>
        <v>3000</v>
      </c>
      <c r="J140" s="22"/>
      <c r="K140" s="22">
        <v>3000</v>
      </c>
      <c r="L140" s="22"/>
      <c r="M140" s="22"/>
      <c r="N140" s="22">
        <f t="shared" si="25"/>
        <v>3000</v>
      </c>
      <c r="O140" s="22"/>
      <c r="P140" s="22">
        <v>3000</v>
      </c>
      <c r="Q140" s="22"/>
      <c r="R140" s="35"/>
      <c r="S140" s="3" t="s">
        <v>17</v>
      </c>
    </row>
    <row r="141" spans="1:19" ht="101.25" customHeight="1" x14ac:dyDescent="0.3">
      <c r="A141" s="11" t="s">
        <v>250</v>
      </c>
      <c r="B141" s="3" t="s">
        <v>251</v>
      </c>
      <c r="C141" s="3" t="s">
        <v>94</v>
      </c>
      <c r="D141" s="22">
        <f t="shared" si="26"/>
        <v>500</v>
      </c>
      <c r="E141" s="22"/>
      <c r="F141" s="22">
        <v>500</v>
      </c>
      <c r="G141" s="22"/>
      <c r="H141" s="22"/>
      <c r="I141" s="22">
        <f t="shared" si="24"/>
        <v>500</v>
      </c>
      <c r="J141" s="22"/>
      <c r="K141" s="22">
        <v>500</v>
      </c>
      <c r="L141" s="22"/>
      <c r="M141" s="22"/>
      <c r="N141" s="22">
        <f t="shared" si="25"/>
        <v>500</v>
      </c>
      <c r="O141" s="22"/>
      <c r="P141" s="22">
        <v>500</v>
      </c>
      <c r="Q141" s="22"/>
      <c r="R141" s="35"/>
      <c r="S141" s="3" t="s">
        <v>17</v>
      </c>
    </row>
    <row r="142" spans="1:19" ht="45" customHeight="1" x14ac:dyDescent="0.3">
      <c r="A142" s="10" t="s">
        <v>252</v>
      </c>
      <c r="B142" s="9" t="s">
        <v>253</v>
      </c>
      <c r="C142" s="9" t="s">
        <v>94</v>
      </c>
      <c r="D142" s="27">
        <f t="shared" si="26"/>
        <v>500</v>
      </c>
      <c r="E142" s="27"/>
      <c r="F142" s="22">
        <v>500</v>
      </c>
      <c r="G142" s="22"/>
      <c r="H142" s="22"/>
      <c r="I142" s="22">
        <f t="shared" si="24"/>
        <v>500</v>
      </c>
      <c r="J142" s="22"/>
      <c r="K142" s="22">
        <v>500</v>
      </c>
      <c r="L142" s="22"/>
      <c r="M142" s="22"/>
      <c r="N142" s="22">
        <f t="shared" si="25"/>
        <v>500</v>
      </c>
      <c r="O142" s="22"/>
      <c r="P142" s="22">
        <v>500</v>
      </c>
      <c r="Q142" s="22"/>
      <c r="R142" s="35"/>
      <c r="S142" s="33" t="s">
        <v>17</v>
      </c>
    </row>
    <row r="143" spans="1:19" ht="56.25" customHeight="1" x14ac:dyDescent="0.3">
      <c r="A143" s="10" t="s">
        <v>254</v>
      </c>
      <c r="B143" s="9" t="s">
        <v>255</v>
      </c>
      <c r="C143" s="9" t="s">
        <v>94</v>
      </c>
      <c r="D143" s="27">
        <f t="shared" si="26"/>
        <v>500</v>
      </c>
      <c r="E143" s="27"/>
      <c r="F143" s="22">
        <v>500</v>
      </c>
      <c r="G143" s="22"/>
      <c r="H143" s="22"/>
      <c r="I143" s="22">
        <f t="shared" si="24"/>
        <v>497.5</v>
      </c>
      <c r="J143" s="22"/>
      <c r="K143" s="22">
        <v>497.5</v>
      </c>
      <c r="L143" s="22"/>
      <c r="M143" s="22"/>
      <c r="N143" s="22">
        <f t="shared" si="25"/>
        <v>497.5</v>
      </c>
      <c r="O143" s="22"/>
      <c r="P143" s="22">
        <v>497.5</v>
      </c>
      <c r="Q143" s="22"/>
      <c r="R143" s="35"/>
      <c r="S143" s="33" t="s">
        <v>364</v>
      </c>
    </row>
    <row r="144" spans="1:19" ht="29.25" customHeight="1" x14ac:dyDescent="0.3">
      <c r="A144" s="75" t="s">
        <v>256</v>
      </c>
      <c r="B144" s="76" t="s">
        <v>257</v>
      </c>
      <c r="C144" s="9" t="s">
        <v>94</v>
      </c>
      <c r="D144" s="27">
        <f t="shared" si="26"/>
        <v>3816</v>
      </c>
      <c r="E144" s="27"/>
      <c r="F144" s="22">
        <v>3816</v>
      </c>
      <c r="G144" s="22"/>
      <c r="H144" s="22"/>
      <c r="I144" s="22">
        <f t="shared" si="24"/>
        <v>3125.82</v>
      </c>
      <c r="J144" s="22"/>
      <c r="K144" s="22">
        <v>3125.82</v>
      </c>
      <c r="L144" s="22"/>
      <c r="M144" s="22"/>
      <c r="N144" s="22">
        <f t="shared" si="25"/>
        <v>3125.82</v>
      </c>
      <c r="O144" s="22"/>
      <c r="P144" s="22">
        <v>3125.82</v>
      </c>
      <c r="Q144" s="22"/>
      <c r="R144" s="35"/>
      <c r="S144" s="33" t="s">
        <v>17</v>
      </c>
    </row>
    <row r="145" spans="1:19" ht="45" customHeight="1" x14ac:dyDescent="0.3">
      <c r="A145" s="75"/>
      <c r="B145" s="76"/>
      <c r="C145" s="9" t="s">
        <v>122</v>
      </c>
      <c r="D145" s="27">
        <f t="shared" si="26"/>
        <v>6784</v>
      </c>
      <c r="E145" s="27"/>
      <c r="F145" s="22">
        <v>6784</v>
      </c>
      <c r="G145" s="22"/>
      <c r="H145" s="22"/>
      <c r="I145" s="22">
        <f t="shared" si="24"/>
        <v>6784</v>
      </c>
      <c r="J145" s="22"/>
      <c r="K145" s="22">
        <v>6784</v>
      </c>
      <c r="L145" s="22"/>
      <c r="M145" s="22"/>
      <c r="N145" s="22">
        <f t="shared" si="25"/>
        <v>6784</v>
      </c>
      <c r="O145" s="22"/>
      <c r="P145" s="22">
        <v>6784</v>
      </c>
      <c r="Q145" s="22"/>
      <c r="R145" s="35"/>
      <c r="S145" s="33" t="s">
        <v>17</v>
      </c>
    </row>
    <row r="146" spans="1:19" ht="56.25" customHeight="1" x14ac:dyDescent="0.3">
      <c r="A146" s="10" t="s">
        <v>258</v>
      </c>
      <c r="B146" s="9" t="s">
        <v>259</v>
      </c>
      <c r="C146" s="9" t="s">
        <v>94</v>
      </c>
      <c r="D146" s="27">
        <f t="shared" si="26"/>
        <v>100</v>
      </c>
      <c r="E146" s="27"/>
      <c r="F146" s="22">
        <v>100</v>
      </c>
      <c r="G146" s="22"/>
      <c r="H146" s="22"/>
      <c r="I146" s="22">
        <f t="shared" si="24"/>
        <v>100</v>
      </c>
      <c r="J146" s="22"/>
      <c r="K146" s="22">
        <v>100</v>
      </c>
      <c r="L146" s="22"/>
      <c r="M146" s="22"/>
      <c r="N146" s="22">
        <f t="shared" si="25"/>
        <v>100</v>
      </c>
      <c r="O146" s="22"/>
      <c r="P146" s="22">
        <v>100</v>
      </c>
      <c r="Q146" s="22"/>
      <c r="R146" s="35"/>
      <c r="S146" s="33" t="s">
        <v>17</v>
      </c>
    </row>
    <row r="147" spans="1:19" ht="52.5" customHeight="1" x14ac:dyDescent="0.3">
      <c r="A147" s="16" t="s">
        <v>260</v>
      </c>
      <c r="B147" s="7" t="s">
        <v>261</v>
      </c>
      <c r="C147" s="7" t="s">
        <v>94</v>
      </c>
      <c r="D147" s="24">
        <f t="shared" si="26"/>
        <v>4000</v>
      </c>
      <c r="E147" s="24"/>
      <c r="F147" s="23">
        <f>SUM(F148)</f>
        <v>4000</v>
      </c>
      <c r="G147" s="23"/>
      <c r="H147" s="23"/>
      <c r="I147" s="23">
        <f t="shared" si="24"/>
        <v>3180</v>
      </c>
      <c r="J147" s="23"/>
      <c r="K147" s="23">
        <v>3180</v>
      </c>
      <c r="L147" s="23"/>
      <c r="M147" s="23"/>
      <c r="N147" s="23">
        <f t="shared" si="25"/>
        <v>3180</v>
      </c>
      <c r="O147" s="23"/>
      <c r="P147" s="23">
        <v>3180</v>
      </c>
      <c r="Q147" s="23"/>
      <c r="R147" s="41"/>
      <c r="S147" s="14"/>
    </row>
    <row r="148" spans="1:19" ht="45" customHeight="1" x14ac:dyDescent="0.3">
      <c r="A148" s="10" t="s">
        <v>262</v>
      </c>
      <c r="B148" s="9" t="s">
        <v>263</v>
      </c>
      <c r="C148" s="9" t="s">
        <v>94</v>
      </c>
      <c r="D148" s="27">
        <f t="shared" si="26"/>
        <v>4000</v>
      </c>
      <c r="E148" s="27"/>
      <c r="F148" s="27">
        <v>4000</v>
      </c>
      <c r="G148" s="27"/>
      <c r="H148" s="22"/>
      <c r="I148" s="22">
        <f t="shared" si="24"/>
        <v>3180</v>
      </c>
      <c r="J148" s="22"/>
      <c r="K148" s="22">
        <v>3180</v>
      </c>
      <c r="L148" s="22"/>
      <c r="M148" s="22"/>
      <c r="N148" s="22">
        <f t="shared" si="25"/>
        <v>3180</v>
      </c>
      <c r="O148" s="22"/>
      <c r="P148" s="22">
        <v>3180</v>
      </c>
      <c r="Q148" s="22"/>
      <c r="R148" s="35"/>
      <c r="S148" s="33" t="s">
        <v>365</v>
      </c>
    </row>
    <row r="149" spans="1:19" ht="73.5" customHeight="1" x14ac:dyDescent="0.3">
      <c r="A149" s="16" t="s">
        <v>264</v>
      </c>
      <c r="B149" s="7" t="s">
        <v>265</v>
      </c>
      <c r="C149" s="7" t="s">
        <v>94</v>
      </c>
      <c r="D149" s="24">
        <f t="shared" si="26"/>
        <v>3000</v>
      </c>
      <c r="E149" s="24"/>
      <c r="F149" s="24">
        <f>SUM(F150:F154)</f>
        <v>3000</v>
      </c>
      <c r="G149" s="24"/>
      <c r="H149" s="23"/>
      <c r="I149" s="23">
        <f t="shared" si="24"/>
        <v>2373</v>
      </c>
      <c r="J149" s="23"/>
      <c r="K149" s="23">
        <v>2373</v>
      </c>
      <c r="L149" s="23"/>
      <c r="M149" s="23"/>
      <c r="N149" s="23">
        <f t="shared" si="25"/>
        <v>2373</v>
      </c>
      <c r="O149" s="23"/>
      <c r="P149" s="23">
        <v>2373</v>
      </c>
      <c r="Q149" s="23"/>
      <c r="R149" s="41"/>
      <c r="S149" s="14"/>
    </row>
    <row r="150" spans="1:19" ht="79.5" customHeight="1" x14ac:dyDescent="0.3">
      <c r="A150" s="10" t="s">
        <v>266</v>
      </c>
      <c r="B150" s="9" t="s">
        <v>267</v>
      </c>
      <c r="C150" s="9" t="s">
        <v>122</v>
      </c>
      <c r="D150" s="27">
        <f t="shared" si="26"/>
        <v>479.24</v>
      </c>
      <c r="E150" s="27"/>
      <c r="F150" s="27">
        <v>479.24</v>
      </c>
      <c r="G150" s="27"/>
      <c r="H150" s="22"/>
      <c r="I150" s="22">
        <f t="shared" si="24"/>
        <v>479.24</v>
      </c>
      <c r="J150" s="22"/>
      <c r="K150" s="22">
        <v>479.24</v>
      </c>
      <c r="L150" s="22"/>
      <c r="M150" s="22"/>
      <c r="N150" s="22">
        <f t="shared" si="25"/>
        <v>479.24</v>
      </c>
      <c r="O150" s="22"/>
      <c r="P150" s="22">
        <v>479.24</v>
      </c>
      <c r="Q150" s="22"/>
      <c r="R150" s="35"/>
      <c r="S150" s="33" t="s">
        <v>17</v>
      </c>
    </row>
    <row r="151" spans="1:19" ht="84.75" customHeight="1" x14ac:dyDescent="0.3">
      <c r="A151" s="10" t="s">
        <v>268</v>
      </c>
      <c r="B151" s="9" t="s">
        <v>269</v>
      </c>
      <c r="C151" s="9" t="s">
        <v>122</v>
      </c>
      <c r="D151" s="27">
        <f t="shared" si="26"/>
        <v>520.76</v>
      </c>
      <c r="E151" s="27"/>
      <c r="F151" s="27">
        <v>520.76</v>
      </c>
      <c r="G151" s="27"/>
      <c r="H151" s="22"/>
      <c r="I151" s="22">
        <f t="shared" si="24"/>
        <v>520.76</v>
      </c>
      <c r="J151" s="22"/>
      <c r="K151" s="22">
        <v>520.76</v>
      </c>
      <c r="L151" s="22"/>
      <c r="M151" s="22"/>
      <c r="N151" s="22">
        <f t="shared" si="25"/>
        <v>520.76</v>
      </c>
      <c r="O151" s="22"/>
      <c r="P151" s="22">
        <v>520.76</v>
      </c>
      <c r="Q151" s="22"/>
      <c r="R151" s="35"/>
      <c r="S151" s="33" t="s">
        <v>17</v>
      </c>
    </row>
    <row r="152" spans="1:19" ht="56.25" customHeight="1" x14ac:dyDescent="0.3">
      <c r="A152" s="10" t="s">
        <v>270</v>
      </c>
      <c r="B152" s="9" t="s">
        <v>271</v>
      </c>
      <c r="C152" s="9" t="s">
        <v>94</v>
      </c>
      <c r="D152" s="27">
        <f t="shared" si="26"/>
        <v>600</v>
      </c>
      <c r="E152" s="27"/>
      <c r="F152" s="27">
        <v>600</v>
      </c>
      <c r="G152" s="27"/>
      <c r="H152" s="22"/>
      <c r="I152" s="22">
        <f t="shared" si="24"/>
        <v>591</v>
      </c>
      <c r="J152" s="22"/>
      <c r="K152" s="22">
        <v>591</v>
      </c>
      <c r="L152" s="22"/>
      <c r="M152" s="22"/>
      <c r="N152" s="22">
        <f t="shared" si="25"/>
        <v>591</v>
      </c>
      <c r="O152" s="22"/>
      <c r="P152" s="22">
        <v>591</v>
      </c>
      <c r="Q152" s="22"/>
      <c r="R152" s="35"/>
      <c r="S152" s="33" t="s">
        <v>366</v>
      </c>
    </row>
    <row r="153" spans="1:19" ht="56.25" customHeight="1" x14ac:dyDescent="0.3">
      <c r="A153" s="10" t="s">
        <v>272</v>
      </c>
      <c r="B153" s="9" t="s">
        <v>273</v>
      </c>
      <c r="C153" s="9" t="s">
        <v>94</v>
      </c>
      <c r="D153" s="27">
        <f t="shared" si="26"/>
        <v>1200</v>
      </c>
      <c r="E153" s="27"/>
      <c r="F153" s="27">
        <v>1200</v>
      </c>
      <c r="G153" s="27"/>
      <c r="H153" s="22"/>
      <c r="I153" s="22">
        <f t="shared" si="24"/>
        <v>782</v>
      </c>
      <c r="J153" s="22"/>
      <c r="K153" s="22">
        <v>782</v>
      </c>
      <c r="L153" s="22"/>
      <c r="M153" s="22"/>
      <c r="N153" s="22">
        <f t="shared" si="25"/>
        <v>782</v>
      </c>
      <c r="O153" s="22"/>
      <c r="P153" s="22">
        <v>782</v>
      </c>
      <c r="Q153" s="22"/>
      <c r="R153" s="35"/>
      <c r="S153" s="33" t="s">
        <v>367</v>
      </c>
    </row>
    <row r="154" spans="1:19" ht="40.5" customHeight="1" x14ac:dyDescent="0.3">
      <c r="A154" s="10" t="s">
        <v>274</v>
      </c>
      <c r="B154" s="9" t="s">
        <v>275</v>
      </c>
      <c r="C154" s="9" t="s">
        <v>94</v>
      </c>
      <c r="D154" s="27">
        <f t="shared" si="26"/>
        <v>200</v>
      </c>
      <c r="E154" s="27"/>
      <c r="F154" s="27">
        <v>200</v>
      </c>
      <c r="G154" s="27"/>
      <c r="H154" s="27"/>
      <c r="I154" s="27"/>
      <c r="J154" s="27"/>
      <c r="K154" s="27" t="s">
        <v>119</v>
      </c>
      <c r="L154" s="22"/>
      <c r="M154" s="22"/>
      <c r="N154" s="22"/>
      <c r="O154" s="22"/>
      <c r="P154" s="22" t="s">
        <v>119</v>
      </c>
      <c r="Q154" s="22"/>
      <c r="R154" s="35"/>
      <c r="S154" s="33" t="s">
        <v>368</v>
      </c>
    </row>
    <row r="155" spans="1:19" ht="21" customHeight="1" x14ac:dyDescent="0.3">
      <c r="A155" s="10"/>
      <c r="B155" s="64" t="s">
        <v>375</v>
      </c>
      <c r="C155" s="65"/>
      <c r="D155" s="52">
        <f>D149+D147+D137</f>
        <v>24000</v>
      </c>
      <c r="E155" s="52"/>
      <c r="F155" s="52">
        <f>F149+F147+F137</f>
        <v>24000</v>
      </c>
      <c r="G155" s="52"/>
      <c r="H155" s="52"/>
      <c r="I155" s="52">
        <f>I149+I147+I137</f>
        <v>21843.82</v>
      </c>
      <c r="J155" s="52"/>
      <c r="K155" s="52">
        <f>K149+K147+K137</f>
        <v>21843.82</v>
      </c>
      <c r="L155" s="53"/>
      <c r="M155" s="53"/>
      <c r="N155" s="53">
        <f>N149+N147+N137</f>
        <v>21843.82</v>
      </c>
      <c r="O155" s="53"/>
      <c r="P155" s="53">
        <f>P149+P147+P137</f>
        <v>21843.82</v>
      </c>
      <c r="Q155" s="23"/>
      <c r="R155" s="23"/>
      <c r="S155" s="44"/>
    </row>
    <row r="156" spans="1:19" x14ac:dyDescent="0.3">
      <c r="A156" s="67" t="s">
        <v>276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46"/>
    </row>
    <row r="157" spans="1:19" ht="61.2" x14ac:dyDescent="0.3">
      <c r="A157" s="11" t="s">
        <v>306</v>
      </c>
      <c r="B157" s="3" t="s">
        <v>277</v>
      </c>
      <c r="C157" s="3" t="s">
        <v>58</v>
      </c>
      <c r="D157" s="22">
        <f>SUM(E157:H157)</f>
        <v>400</v>
      </c>
      <c r="E157" s="22"/>
      <c r="F157" s="22">
        <v>400</v>
      </c>
      <c r="G157" s="22"/>
      <c r="H157" s="22"/>
      <c r="I157" s="22">
        <f t="shared" ref="I157:I166" si="27">SUM(J157:M157)</f>
        <v>400</v>
      </c>
      <c r="J157" s="22"/>
      <c r="K157" s="22">
        <v>400</v>
      </c>
      <c r="L157" s="22"/>
      <c r="M157" s="22"/>
      <c r="N157" s="22">
        <f t="shared" ref="N157:N166" si="28">SUM(O157:R157)</f>
        <v>400</v>
      </c>
      <c r="O157" s="22"/>
      <c r="P157" s="22">
        <v>400</v>
      </c>
      <c r="Q157" s="22"/>
      <c r="R157" s="35"/>
      <c r="S157" s="3" t="s">
        <v>321</v>
      </c>
    </row>
    <row r="158" spans="1:19" ht="114" customHeight="1" x14ac:dyDescent="0.3">
      <c r="A158" s="11" t="s">
        <v>307</v>
      </c>
      <c r="B158" s="3" t="s">
        <v>278</v>
      </c>
      <c r="C158" s="3" t="s">
        <v>58</v>
      </c>
      <c r="D158" s="22">
        <f t="shared" ref="D158:D166" si="29">SUM(E158:H158)</f>
        <v>300</v>
      </c>
      <c r="E158" s="22"/>
      <c r="F158" s="22">
        <v>300</v>
      </c>
      <c r="G158" s="22"/>
      <c r="H158" s="22"/>
      <c r="I158" s="22">
        <f t="shared" si="27"/>
        <v>300</v>
      </c>
      <c r="J158" s="22"/>
      <c r="K158" s="22">
        <v>300</v>
      </c>
      <c r="L158" s="22"/>
      <c r="M158" s="22"/>
      <c r="N158" s="22">
        <f t="shared" si="28"/>
        <v>300</v>
      </c>
      <c r="O158" s="22"/>
      <c r="P158" s="22">
        <v>300</v>
      </c>
      <c r="Q158" s="22"/>
      <c r="R158" s="35"/>
      <c r="S158" s="3" t="s">
        <v>321</v>
      </c>
    </row>
    <row r="159" spans="1:19" ht="61.2" x14ac:dyDescent="0.3">
      <c r="A159" s="11" t="s">
        <v>308</v>
      </c>
      <c r="B159" s="3" t="s">
        <v>279</v>
      </c>
      <c r="C159" s="3" t="s">
        <v>58</v>
      </c>
      <c r="D159" s="22">
        <f t="shared" si="29"/>
        <v>400</v>
      </c>
      <c r="E159" s="22"/>
      <c r="F159" s="22">
        <v>400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35"/>
      <c r="S159" s="3" t="s">
        <v>369</v>
      </c>
    </row>
    <row r="160" spans="1:19" ht="81.599999999999994" x14ac:dyDescent="0.3">
      <c r="A160" s="11" t="s">
        <v>309</v>
      </c>
      <c r="B160" s="3" t="s">
        <v>280</v>
      </c>
      <c r="C160" s="3" t="s">
        <v>58</v>
      </c>
      <c r="D160" s="22">
        <f t="shared" si="29"/>
        <v>300</v>
      </c>
      <c r="E160" s="22"/>
      <c r="F160" s="22">
        <v>300</v>
      </c>
      <c r="G160" s="22"/>
      <c r="H160" s="22"/>
      <c r="I160" s="22">
        <f t="shared" si="27"/>
        <v>136.5</v>
      </c>
      <c r="J160" s="22"/>
      <c r="K160" s="22">
        <v>136.5</v>
      </c>
      <c r="L160" s="22"/>
      <c r="M160" s="22"/>
      <c r="N160" s="22">
        <f t="shared" si="28"/>
        <v>136.5</v>
      </c>
      <c r="O160" s="22"/>
      <c r="P160" s="22">
        <v>136.5</v>
      </c>
      <c r="Q160" s="22"/>
      <c r="R160" s="35"/>
      <c r="S160" s="3" t="s">
        <v>370</v>
      </c>
    </row>
    <row r="161" spans="1:19" ht="71.400000000000006" x14ac:dyDescent="0.3">
      <c r="A161" s="11" t="s">
        <v>310</v>
      </c>
      <c r="B161" s="3" t="s">
        <v>281</v>
      </c>
      <c r="C161" s="3" t="s">
        <v>58</v>
      </c>
      <c r="D161" s="22">
        <f t="shared" si="29"/>
        <v>600</v>
      </c>
      <c r="E161" s="22"/>
      <c r="F161" s="22">
        <v>600</v>
      </c>
      <c r="G161" s="22"/>
      <c r="H161" s="22"/>
      <c r="I161" s="22">
        <f t="shared" si="27"/>
        <v>565.65</v>
      </c>
      <c r="J161" s="22"/>
      <c r="K161" s="22">
        <v>565.65</v>
      </c>
      <c r="L161" s="22"/>
      <c r="M161" s="22"/>
      <c r="N161" s="22">
        <f t="shared" si="28"/>
        <v>565.65</v>
      </c>
      <c r="O161" s="22"/>
      <c r="P161" s="22">
        <v>565.65</v>
      </c>
      <c r="Q161" s="22"/>
      <c r="R161" s="35"/>
      <c r="S161" s="3" t="s">
        <v>371</v>
      </c>
    </row>
    <row r="162" spans="1:19" ht="51" x14ac:dyDescent="0.3">
      <c r="A162" s="11" t="s">
        <v>311</v>
      </c>
      <c r="B162" s="3" t="s">
        <v>282</v>
      </c>
      <c r="C162" s="3" t="s">
        <v>58</v>
      </c>
      <c r="D162" s="22">
        <f t="shared" si="29"/>
        <v>4138.09</v>
      </c>
      <c r="E162" s="22"/>
      <c r="F162" s="22">
        <v>4138.09</v>
      </c>
      <c r="G162" s="22"/>
      <c r="H162" s="22"/>
      <c r="I162" s="22">
        <f t="shared" si="27"/>
        <v>4138.09</v>
      </c>
      <c r="J162" s="22"/>
      <c r="K162" s="22">
        <v>4138.09</v>
      </c>
      <c r="L162" s="22"/>
      <c r="M162" s="22"/>
      <c r="N162" s="22">
        <f t="shared" si="28"/>
        <v>4138.09</v>
      </c>
      <c r="O162" s="22"/>
      <c r="P162" s="22">
        <v>4138.09</v>
      </c>
      <c r="Q162" s="22"/>
      <c r="R162" s="35"/>
      <c r="S162" s="3" t="s">
        <v>372</v>
      </c>
    </row>
    <row r="163" spans="1:19" ht="71.400000000000006" x14ac:dyDescent="0.3">
      <c r="A163" s="11" t="s">
        <v>312</v>
      </c>
      <c r="B163" s="3" t="s">
        <v>283</v>
      </c>
      <c r="C163" s="3" t="s">
        <v>58</v>
      </c>
      <c r="D163" s="22">
        <f t="shared" si="29"/>
        <v>5000</v>
      </c>
      <c r="E163" s="22"/>
      <c r="F163" s="22">
        <v>5000</v>
      </c>
      <c r="G163" s="22"/>
      <c r="H163" s="22"/>
      <c r="I163" s="22">
        <f t="shared" si="27"/>
        <v>5000</v>
      </c>
      <c r="J163" s="22"/>
      <c r="K163" s="22">
        <v>5000</v>
      </c>
      <c r="L163" s="22"/>
      <c r="M163" s="22"/>
      <c r="N163" s="22">
        <f t="shared" si="28"/>
        <v>5000</v>
      </c>
      <c r="O163" s="22"/>
      <c r="P163" s="22">
        <v>5000</v>
      </c>
      <c r="Q163" s="22"/>
      <c r="R163" s="35"/>
      <c r="S163" s="3" t="s">
        <v>372</v>
      </c>
    </row>
    <row r="164" spans="1:19" ht="91.8" x14ac:dyDescent="0.3">
      <c r="A164" s="11" t="s">
        <v>313</v>
      </c>
      <c r="B164" s="3" t="s">
        <v>284</v>
      </c>
      <c r="C164" s="3" t="s">
        <v>58</v>
      </c>
      <c r="D164" s="22">
        <f t="shared" si="29"/>
        <v>15125</v>
      </c>
      <c r="E164" s="22"/>
      <c r="F164" s="22">
        <v>15125</v>
      </c>
      <c r="G164" s="22"/>
      <c r="H164" s="22"/>
      <c r="I164" s="22">
        <f t="shared" si="27"/>
        <v>15125</v>
      </c>
      <c r="J164" s="22"/>
      <c r="K164" s="22">
        <v>15125</v>
      </c>
      <c r="L164" s="22"/>
      <c r="M164" s="22"/>
      <c r="N164" s="22">
        <f t="shared" si="28"/>
        <v>15125</v>
      </c>
      <c r="O164" s="22"/>
      <c r="P164" s="22">
        <v>15125</v>
      </c>
      <c r="Q164" s="22"/>
      <c r="R164" s="35"/>
      <c r="S164" s="3" t="s">
        <v>372</v>
      </c>
    </row>
    <row r="165" spans="1:19" ht="40.799999999999997" x14ac:dyDescent="0.3">
      <c r="A165" s="11" t="s">
        <v>314</v>
      </c>
      <c r="B165" s="3" t="s">
        <v>285</v>
      </c>
      <c r="C165" s="3" t="s">
        <v>58</v>
      </c>
      <c r="D165" s="22">
        <f t="shared" si="29"/>
        <v>27115.25</v>
      </c>
      <c r="E165" s="22">
        <v>15998</v>
      </c>
      <c r="F165" s="22">
        <v>11117.25</v>
      </c>
      <c r="G165" s="22"/>
      <c r="H165" s="22"/>
      <c r="I165" s="22">
        <f t="shared" si="27"/>
        <v>27115.25</v>
      </c>
      <c r="J165" s="22">
        <v>15998</v>
      </c>
      <c r="K165" s="22">
        <v>11117.25</v>
      </c>
      <c r="L165" s="22"/>
      <c r="M165" s="22"/>
      <c r="N165" s="22">
        <f t="shared" si="28"/>
        <v>11330.57</v>
      </c>
      <c r="O165" s="22">
        <v>263.32</v>
      </c>
      <c r="P165" s="22">
        <v>11067.25</v>
      </c>
      <c r="Q165" s="22"/>
      <c r="R165" s="35"/>
      <c r="S165" s="3" t="s">
        <v>372</v>
      </c>
    </row>
    <row r="166" spans="1:19" ht="81.599999999999994" x14ac:dyDescent="0.3">
      <c r="A166" s="11" t="s">
        <v>315</v>
      </c>
      <c r="B166" s="3" t="s">
        <v>286</v>
      </c>
      <c r="C166" s="3" t="s">
        <v>58</v>
      </c>
      <c r="D166" s="22">
        <f t="shared" si="29"/>
        <v>1000</v>
      </c>
      <c r="E166" s="22"/>
      <c r="F166" s="22">
        <v>1000</v>
      </c>
      <c r="G166" s="22"/>
      <c r="H166" s="22"/>
      <c r="I166" s="22">
        <f t="shared" si="27"/>
        <v>152.5</v>
      </c>
      <c r="J166" s="22"/>
      <c r="K166" s="22">
        <v>152.5</v>
      </c>
      <c r="L166" s="22"/>
      <c r="M166" s="22"/>
      <c r="N166" s="22">
        <f t="shared" si="28"/>
        <v>152.5</v>
      </c>
      <c r="O166" s="22"/>
      <c r="P166" s="22">
        <v>152.5</v>
      </c>
      <c r="Q166" s="22"/>
      <c r="R166" s="35"/>
      <c r="S166" s="3" t="s">
        <v>373</v>
      </c>
    </row>
    <row r="167" spans="1:19" x14ac:dyDescent="0.3">
      <c r="A167" s="30"/>
      <c r="B167" s="60" t="s">
        <v>375</v>
      </c>
      <c r="C167" s="61"/>
      <c r="D167" s="51">
        <f>SUM(D157:D166)</f>
        <v>54378.34</v>
      </c>
      <c r="E167" s="51">
        <f>SUM(E157:E166)</f>
        <v>15998</v>
      </c>
      <c r="F167" s="51">
        <f>SUM(F157:F166)</f>
        <v>38380.339999999997</v>
      </c>
      <c r="G167" s="51"/>
      <c r="H167" s="51"/>
      <c r="I167" s="51">
        <f>SUM(I157:I166)</f>
        <v>52932.99</v>
      </c>
      <c r="J167" s="51">
        <f>SUM(J157:J166)</f>
        <v>15998</v>
      </c>
      <c r="K167" s="51">
        <f>SUM(K157:K166)</f>
        <v>36934.99</v>
      </c>
      <c r="L167" s="51"/>
      <c r="M167" s="51"/>
      <c r="N167" s="51">
        <f>SUM(N157:N166)</f>
        <v>37148.31</v>
      </c>
      <c r="O167" s="51">
        <f>SUM(O157:O166)</f>
        <v>263.32</v>
      </c>
      <c r="P167" s="51">
        <f>SUM(P157:P166)</f>
        <v>36884.99</v>
      </c>
      <c r="Q167" s="29"/>
      <c r="R167" s="29"/>
      <c r="S167" s="47"/>
    </row>
    <row r="168" spans="1:19" x14ac:dyDescent="0.3">
      <c r="A168" s="31"/>
      <c r="B168" s="62" t="s">
        <v>374</v>
      </c>
      <c r="C168" s="63"/>
      <c r="D168" s="48">
        <f>D167+D155+D135+D119+D58+D38+D17+D9</f>
        <v>436063.64</v>
      </c>
      <c r="E168" s="49">
        <f t="shared" ref="E168:Q168" si="30">E167+E155+E135+E119+E58+E38+E17+E9</f>
        <v>19636.900000000001</v>
      </c>
      <c r="F168" s="49">
        <f t="shared" si="30"/>
        <v>416311.74</v>
      </c>
      <c r="G168" s="48">
        <f t="shared" si="30"/>
        <v>115</v>
      </c>
      <c r="H168" s="49"/>
      <c r="I168" s="49">
        <f t="shared" si="30"/>
        <v>409748.22000000009</v>
      </c>
      <c r="J168" s="49">
        <f t="shared" si="30"/>
        <v>19636.900000000001</v>
      </c>
      <c r="K168" s="49">
        <f t="shared" si="30"/>
        <v>389996.32000000007</v>
      </c>
      <c r="L168" s="48">
        <f t="shared" si="30"/>
        <v>115</v>
      </c>
      <c r="M168" s="49"/>
      <c r="N168" s="49">
        <f t="shared" si="30"/>
        <v>394068.54</v>
      </c>
      <c r="O168" s="49">
        <f t="shared" si="30"/>
        <v>3871.52</v>
      </c>
      <c r="P168" s="49">
        <f t="shared" si="30"/>
        <v>390082.02</v>
      </c>
      <c r="Q168" s="48">
        <f t="shared" si="30"/>
        <v>115</v>
      </c>
      <c r="R168" s="49"/>
      <c r="S168" s="50"/>
    </row>
  </sheetData>
  <mergeCells count="35">
    <mergeCell ref="B2:R2"/>
    <mergeCell ref="E4:H4"/>
    <mergeCell ref="J4:M4"/>
    <mergeCell ref="O4:R4"/>
    <mergeCell ref="A4:A6"/>
    <mergeCell ref="B4:B6"/>
    <mergeCell ref="D4:D6"/>
    <mergeCell ref="I4:I6"/>
    <mergeCell ref="N4:N6"/>
    <mergeCell ref="A156:R156"/>
    <mergeCell ref="A144:A145"/>
    <mergeCell ref="B144:B145"/>
    <mergeCell ref="A136:R136"/>
    <mergeCell ref="A120:R120"/>
    <mergeCell ref="A59:R59"/>
    <mergeCell ref="A39:R39"/>
    <mergeCell ref="A32:R32"/>
    <mergeCell ref="B58:C58"/>
    <mergeCell ref="B38:C38"/>
    <mergeCell ref="B31:C31"/>
    <mergeCell ref="S4:S6"/>
    <mergeCell ref="B167:C167"/>
    <mergeCell ref="B168:C168"/>
    <mergeCell ref="B155:C155"/>
    <mergeCell ref="B135:C135"/>
    <mergeCell ref="B119:C119"/>
    <mergeCell ref="A24:R24"/>
    <mergeCell ref="A16:S16"/>
    <mergeCell ref="A8:R8"/>
    <mergeCell ref="E5:H5"/>
    <mergeCell ref="C4:C6"/>
    <mergeCell ref="J5:M5"/>
    <mergeCell ref="O5:R5"/>
    <mergeCell ref="A84:A85"/>
    <mergeCell ref="B84:B85"/>
  </mergeCells>
  <pageMargins left="0.25" right="0.25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Николаевна ПАВЛОВСКАЯ</dc:creator>
  <cp:lastModifiedBy>Эльвира Николаевна ГУСЕВА</cp:lastModifiedBy>
  <cp:lastPrinted>2015-02-07T08:22:40Z</cp:lastPrinted>
  <dcterms:created xsi:type="dcterms:W3CDTF">2015-02-06T13:26:50Z</dcterms:created>
  <dcterms:modified xsi:type="dcterms:W3CDTF">2019-05-13T09:58:28Z</dcterms:modified>
</cp:coreProperties>
</file>