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5360" windowHeight="7836"/>
  </bookViews>
  <sheets>
    <sheet name="моя" sheetId="2" r:id="rId1"/>
  </sheets>
  <definedNames>
    <definedName name="_xlnm.Print_Area" localSheetId="0">моя!$A$2:$J$201</definedName>
  </definedNames>
  <calcPr calcId="145621"/>
</workbook>
</file>

<file path=xl/calcChain.xml><?xml version="1.0" encoding="utf-8"?>
<calcChain xmlns="http://schemas.openxmlformats.org/spreadsheetml/2006/main">
  <c r="E195" i="2" l="1"/>
  <c r="D175" i="2"/>
  <c r="E175" i="2"/>
  <c r="D120" i="2" l="1"/>
  <c r="J121" i="2" l="1"/>
  <c r="F121" i="2"/>
  <c r="G12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201" i="2" s="1"/>
  <c r="I182" i="2"/>
  <c r="H182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G200" i="2"/>
  <c r="G194" i="2"/>
  <c r="G191" i="2"/>
  <c r="F182" i="2"/>
  <c r="F183" i="2"/>
  <c r="F184" i="2"/>
  <c r="F185" i="2"/>
  <c r="F186" i="2"/>
  <c r="F187" i="2"/>
  <c r="F188" i="2"/>
  <c r="F189" i="2"/>
  <c r="F190" i="2"/>
  <c r="F191" i="2"/>
  <c r="F192" i="2"/>
  <c r="F201" i="2" s="1"/>
  <c r="F193" i="2"/>
  <c r="F194" i="2"/>
  <c r="F195" i="2"/>
  <c r="F196" i="2"/>
  <c r="F197" i="2"/>
  <c r="F198" i="2"/>
  <c r="F199" i="2"/>
  <c r="F200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6" i="2"/>
  <c r="E197" i="2"/>
  <c r="E198" i="2"/>
  <c r="E199" i="2"/>
  <c r="E200" i="2"/>
  <c r="D200" i="2"/>
  <c r="D199" i="2"/>
  <c r="D198" i="2"/>
  <c r="D197" i="2"/>
  <c r="D196" i="2"/>
  <c r="D195" i="2"/>
  <c r="D194" i="2"/>
  <c r="D193" i="2"/>
  <c r="D192" i="2"/>
  <c r="D191" i="2"/>
  <c r="D188" i="2"/>
  <c r="D187" i="2"/>
  <c r="D186" i="2"/>
  <c r="D185" i="2"/>
  <c r="D184" i="2"/>
  <c r="D183" i="2"/>
  <c r="D182" i="2"/>
  <c r="I121" i="2"/>
  <c r="H121" i="2"/>
  <c r="E121" i="2"/>
  <c r="E119" i="2"/>
  <c r="D119" i="2"/>
  <c r="C201" i="2"/>
  <c r="G201" i="2"/>
  <c r="G199" i="2"/>
  <c r="G198" i="2"/>
  <c r="G197" i="2"/>
  <c r="G196" i="2"/>
  <c r="G195" i="2"/>
  <c r="G193" i="2"/>
  <c r="G192" i="2"/>
  <c r="G190" i="2"/>
  <c r="D190" i="2"/>
  <c r="G189" i="2"/>
  <c r="D189" i="2"/>
  <c r="G188" i="2"/>
  <c r="G187" i="2"/>
  <c r="G186" i="2"/>
  <c r="G185" i="2"/>
  <c r="G184" i="2"/>
  <c r="G183" i="2"/>
  <c r="J201" i="2"/>
  <c r="H201" i="2"/>
  <c r="G182" i="2"/>
  <c r="I177" i="2"/>
  <c r="I175" i="2"/>
  <c r="H175" i="2"/>
  <c r="H177" i="2" s="1"/>
  <c r="E177" i="2"/>
  <c r="D177" i="2"/>
  <c r="H152" i="2"/>
  <c r="D152" i="2"/>
  <c r="H27" i="2"/>
  <c r="G27" i="2"/>
  <c r="F27" i="2"/>
  <c r="E27" i="2"/>
  <c r="D27" i="2"/>
  <c r="H16" i="2"/>
  <c r="F16" i="2"/>
  <c r="E16" i="2"/>
  <c r="D16" i="2"/>
  <c r="E201" i="2" l="1"/>
  <c r="D201" i="2"/>
  <c r="D121" i="2"/>
</calcChain>
</file>

<file path=xl/sharedStrings.xml><?xml version="1.0" encoding="utf-8"?>
<sst xmlns="http://schemas.openxmlformats.org/spreadsheetml/2006/main" count="289" uniqueCount="64">
  <si>
    <t>Информация</t>
  </si>
  <si>
    <t>о территориальной структуре финансирования</t>
  </si>
  <si>
    <t>государственной программы</t>
  </si>
  <si>
    <t>(за счет средств всех источников)</t>
  </si>
  <si>
    <t>№ п/п</t>
  </si>
  <si>
    <t>Наименование муниципального образования</t>
  </si>
  <si>
    <t xml:space="preserve">Фактическое финансирование </t>
  </si>
  <si>
    <t>Федеральный бюджет</t>
  </si>
  <si>
    <t>Областной бюджет</t>
  </si>
  <si>
    <t>Местные бюджеты</t>
  </si>
  <si>
    <t>Прочие источники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</si>
  <si>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</si>
  <si>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</si>
  <si>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</si>
  <si>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</si>
  <si>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</si>
  <si>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</si>
  <si>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</si>
  <si>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</si>
  <si>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</si>
  <si>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</si>
  <si>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</si>
  <si>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</si>
  <si>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</si>
  <si>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</si>
  <si>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</si>
  <si>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Сосновоборский городской округ</t>
  </si>
  <si>
    <t>Общеобластные расходы</t>
  </si>
  <si>
    <t>Тосненский муниципальный район</t>
  </si>
  <si>
    <t>Всего по подпрограмме</t>
  </si>
  <si>
    <t xml:space="preserve">     Наименование государственной программы: «Устойчивое общественное развитие в Ленинградской области»</t>
  </si>
  <si>
    <t xml:space="preserve">     Ответственный исполнитель: комитет по местному самоуправлению, межнациональным и межконфессиональным отношениям Ленинградской области</t>
  </si>
  <si>
    <t>Выборгский район</t>
  </si>
  <si>
    <t>Подпрограмма1</t>
  </si>
  <si>
    <t>Всего</t>
  </si>
  <si>
    <t>Областной             бюджет</t>
  </si>
  <si>
    <t>Местные           бюджеты</t>
  </si>
  <si>
    <t>Областной   бюджет</t>
  </si>
  <si>
    <t>Местные    бюджеты</t>
  </si>
  <si>
    <t>Выборгский муниципальный район</t>
  </si>
  <si>
    <t>ВСЕГО по ГП ЛО</t>
  </si>
  <si>
    <t>Всего по госпрограмме</t>
  </si>
  <si>
    <t>Областной         бюджет</t>
  </si>
  <si>
    <t>Местные          бюджеты</t>
  </si>
  <si>
    <t>Приложение 4</t>
  </si>
  <si>
    <t>Наименование                           муниципального образования</t>
  </si>
  <si>
    <t>Местные         бюджеты</t>
  </si>
  <si>
    <t>План на 2022 год</t>
  </si>
  <si>
    <t xml:space="preserve">Подпрограмма 2  Конкурс "Инициативный гражданин в Ленинградской области </t>
  </si>
  <si>
    <t>Подпрограмма 2  3 - оз</t>
  </si>
  <si>
    <t>Подпрограмма 2  147 - оз</t>
  </si>
  <si>
    <t>Подпрограмма 2 "Развитие общественной инфраструктуры муниципального значения в Ленинградской области"</t>
  </si>
  <si>
    <t xml:space="preserve">Подпрограмма 4 «Государственная поддержка социально ориентированных некоммерческих организаций»
поддержка социально ориентированных некоммерческих организаций»
</t>
  </si>
  <si>
    <t>Всего по субсидии</t>
  </si>
  <si>
    <t xml:space="preserve">Волосовский муниципальный район </t>
  </si>
  <si>
    <t>Подпрограмма 5 «Молодёжь Ленинградской области»</t>
  </si>
  <si>
    <t>Всего по грантам</t>
  </si>
  <si>
    <t>Областной    бюджет</t>
  </si>
  <si>
    <t xml:space="preserve">Подпрограмма 3 "Общество и власть" </t>
  </si>
  <si>
    <t xml:space="preserve">Всего по субсидии </t>
  </si>
  <si>
    <t>Подпрограмма 2  Дотации (гранты)</t>
  </si>
  <si>
    <t>Местные     бюджеты</t>
  </si>
  <si>
    <t>План на 2023 год</t>
  </si>
  <si>
    <t>План на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</si>
</sst>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\ _₽"/>
    <numFmt numFmtId="165" formatCode="0.00,"/>
    <numFmt numFmtId="166" formatCode="#,##0.0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Roman"/>
      <family val="1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i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BE5F1"/>
      </patternFill>
    </fill>
    <fill>
      <patternFill patternType="solid">
        <fgColor rgb="FFFDEADA"/>
      </patternFill>
    </fill>
    <fill>
      <patternFill patternType="solid">
        <fgColor rgb="FFC0C0C0"/>
      </patternFill>
    </fill>
    <fill>
      <patternFill patternType="solid">
        <fgColor rgb="FFFDFEE7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8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11" fillId="0" borderId="0"/>
    <xf numFmtId="0" fontId="12" fillId="0" borderId="0"/>
    <xf numFmtId="49" fontId="12" fillId="0" borderId="0">
      <alignment horizontal="center"/>
    </xf>
    <xf numFmtId="0" fontId="12" fillId="0" borderId="0">
      <alignment horizontal="center" vertical="center"/>
    </xf>
    <xf numFmtId="0" fontId="13" fillId="0" borderId="0"/>
    <xf numFmtId="49" fontId="14" fillId="0" borderId="0">
      <alignment horizontal="center" vertical="center" wrapText="1"/>
    </xf>
    <xf numFmtId="49" fontId="15" fillId="0" borderId="0">
      <alignment horizontal="right" vertical="center" indent="1"/>
    </xf>
    <xf numFmtId="49" fontId="15" fillId="0" borderId="0">
      <alignment horizontal="left" vertical="center" wrapText="1" indent="1"/>
    </xf>
    <xf numFmtId="0" fontId="16" fillId="0" borderId="0">
      <alignment horizontal="center" vertical="center"/>
    </xf>
    <xf numFmtId="49" fontId="17" fillId="0" borderId="0">
      <alignment horizontal="left"/>
    </xf>
    <xf numFmtId="0" fontId="18" fillId="0" borderId="0">
      <alignment horizontal="center" vertical="center"/>
    </xf>
    <xf numFmtId="0" fontId="17" fillId="0" borderId="0">
      <alignment horizontal="center" vertical="center"/>
    </xf>
    <xf numFmtId="0" fontId="18" fillId="2" borderId="0">
      <alignment horizontal="center" vertical="center"/>
    </xf>
    <xf numFmtId="0" fontId="16" fillId="0" borderId="0">
      <alignment horizontal="center" vertical="center" wrapText="1"/>
    </xf>
    <xf numFmtId="49" fontId="16" fillId="0" borderId="0">
      <alignment horizontal="center" vertical="center"/>
    </xf>
    <xf numFmtId="49" fontId="6" fillId="0" borderId="0">
      <alignment horizontal="center" vertical="center"/>
    </xf>
    <xf numFmtId="49" fontId="17" fillId="2" borderId="10">
      <alignment horizontal="center" vertical="center" wrapText="1"/>
    </xf>
    <xf numFmtId="49" fontId="17" fillId="2" borderId="11">
      <alignment horizontal="center" vertical="center" wrapText="1"/>
    </xf>
    <xf numFmtId="0" fontId="17" fillId="2" borderId="11">
      <alignment horizontal="center" vertical="center" wrapText="1"/>
    </xf>
    <xf numFmtId="0" fontId="17" fillId="2" borderId="12">
      <alignment horizontal="center" vertical="center" wrapText="1"/>
    </xf>
    <xf numFmtId="0" fontId="17" fillId="2" borderId="8">
      <alignment horizontal="center" vertical="center" wrapText="1"/>
    </xf>
    <xf numFmtId="49" fontId="17" fillId="2" borderId="13">
      <alignment horizontal="center" vertical="center" wrapText="1"/>
    </xf>
    <xf numFmtId="0" fontId="17" fillId="2" borderId="14">
      <alignment horizontal="center" vertical="center" wrapText="1"/>
    </xf>
    <xf numFmtId="0" fontId="17" fillId="2" borderId="15">
      <alignment horizontal="center" vertical="center" wrapText="1"/>
    </xf>
    <xf numFmtId="49" fontId="17" fillId="3" borderId="16">
      <alignment horizontal="center" vertical="center" wrapText="1"/>
    </xf>
    <xf numFmtId="49" fontId="17" fillId="3" borderId="17">
      <alignment horizontal="left" vertical="center" wrapText="1" indent="5"/>
    </xf>
    <xf numFmtId="49" fontId="6" fillId="0" borderId="16">
      <alignment horizontal="center" vertical="center" wrapText="1"/>
    </xf>
    <xf numFmtId="49" fontId="6" fillId="0" borderId="8">
      <alignment horizontal="left" vertical="center" wrapText="1" indent="1"/>
    </xf>
    <xf numFmtId="0" fontId="6" fillId="0" borderId="8">
      <alignment vertical="center"/>
    </xf>
    <xf numFmtId="4" fontId="6" fillId="0" borderId="8">
      <alignment horizontal="right" vertical="center"/>
    </xf>
    <xf numFmtId="4" fontId="6" fillId="0" borderId="8">
      <alignment horizontal="right" vertical="center" indent="2"/>
    </xf>
    <xf numFmtId="4" fontId="6" fillId="0" borderId="17">
      <alignment horizontal="right" vertical="center" indent="2"/>
    </xf>
    <xf numFmtId="49" fontId="17" fillId="0" borderId="16">
      <alignment horizontal="center" vertical="center" wrapText="1"/>
    </xf>
    <xf numFmtId="49" fontId="17" fillId="0" borderId="8">
      <alignment horizontal="left" vertical="center" wrapText="1" indent="5"/>
    </xf>
    <xf numFmtId="0" fontId="6" fillId="0" borderId="8">
      <alignment horizontal="center" vertical="center" wrapText="1"/>
    </xf>
    <xf numFmtId="4" fontId="6" fillId="0" borderId="8">
      <alignment horizontal="center" vertical="center" wrapText="1"/>
    </xf>
    <xf numFmtId="4" fontId="6" fillId="0" borderId="8">
      <alignment horizontal="right" vertical="center" wrapText="1"/>
    </xf>
    <xf numFmtId="4" fontId="6" fillId="2" borderId="17">
      <alignment horizontal="right" vertical="center" indent="2"/>
    </xf>
    <xf numFmtId="49" fontId="17" fillId="4" borderId="16">
      <alignment horizontal="center" vertical="center" wrapText="1"/>
    </xf>
    <xf numFmtId="49" fontId="17" fillId="4" borderId="8">
      <alignment horizontal="center" vertical="center" wrapText="1"/>
    </xf>
    <xf numFmtId="49" fontId="6" fillId="4" borderId="8">
      <alignment horizontal="center" vertical="center" wrapText="1"/>
    </xf>
    <xf numFmtId="0" fontId="6" fillId="4" borderId="8">
      <alignment horizontal="center" vertical="center" wrapText="1"/>
    </xf>
    <xf numFmtId="4" fontId="6" fillId="4" borderId="8">
      <alignment horizontal="center" vertical="center" wrapText="1"/>
    </xf>
    <xf numFmtId="4" fontId="6" fillId="4" borderId="8">
      <alignment horizontal="right" vertical="center" wrapText="1"/>
    </xf>
    <xf numFmtId="4" fontId="6" fillId="4" borderId="8">
      <alignment horizontal="right" vertical="center" indent="2"/>
    </xf>
    <xf numFmtId="4" fontId="6" fillId="4" borderId="17">
      <alignment horizontal="right" vertical="center" indent="2"/>
    </xf>
    <xf numFmtId="0" fontId="12" fillId="0" borderId="18"/>
    <xf numFmtId="0" fontId="12" fillId="0" borderId="18">
      <alignment horizontal="left" vertical="center"/>
    </xf>
    <xf numFmtId="0" fontId="12" fillId="0" borderId="18">
      <alignment horizontal="center" vertical="center"/>
    </xf>
    <xf numFmtId="0" fontId="12" fillId="2" borderId="18">
      <alignment horizontal="center" vertical="center"/>
    </xf>
    <xf numFmtId="0" fontId="12" fillId="2" borderId="0">
      <alignment horizontal="center" vertical="center"/>
    </xf>
    <xf numFmtId="0" fontId="6" fillId="0" borderId="0">
      <alignment horizontal="right" indent="2"/>
    </xf>
    <xf numFmtId="0" fontId="6" fillId="0" borderId="0">
      <alignment horizontal="right" wrapText="1" indent="5"/>
    </xf>
    <xf numFmtId="0" fontId="6" fillId="0" borderId="0">
      <alignment horizontal="center"/>
    </xf>
    <xf numFmtId="0" fontId="6" fillId="0" borderId="0"/>
    <xf numFmtId="4" fontId="6" fillId="0" borderId="0">
      <alignment horizontal="center" vertical="top"/>
    </xf>
    <xf numFmtId="0" fontId="6" fillId="0" borderId="0">
      <alignment horizontal="left" vertical="center"/>
    </xf>
    <xf numFmtId="0" fontId="6" fillId="0" borderId="0">
      <alignment horizontal="center" vertical="center"/>
    </xf>
    <xf numFmtId="0" fontId="12" fillId="0" borderId="0">
      <alignment horizontal="left" vertical="center"/>
    </xf>
    <xf numFmtId="49" fontId="16" fillId="0" borderId="0">
      <alignment horizontal="center" vertical="center" wrapText="1"/>
    </xf>
    <xf numFmtId="0" fontId="12" fillId="0" borderId="0">
      <alignment horizontal="right" vertical="center"/>
    </xf>
    <xf numFmtId="0" fontId="19" fillId="0" borderId="0">
      <alignment horizontal="right" vertical="center"/>
    </xf>
    <xf numFmtId="0" fontId="17" fillId="0" borderId="10">
      <alignment horizontal="center" vertical="center" wrapText="1"/>
    </xf>
    <xf numFmtId="0" fontId="17" fillId="0" borderId="11">
      <alignment horizontal="center" vertical="center" wrapText="1"/>
    </xf>
    <xf numFmtId="0" fontId="17" fillId="0" borderId="19">
      <alignment horizontal="center" vertical="center" wrapText="1"/>
    </xf>
    <xf numFmtId="0" fontId="17" fillId="0" borderId="20">
      <alignment horizontal="center" vertical="center" wrapText="1"/>
    </xf>
    <xf numFmtId="0" fontId="17" fillId="0" borderId="12">
      <alignment horizontal="center" vertical="center" wrapText="1"/>
    </xf>
    <xf numFmtId="0" fontId="17" fillId="0" borderId="8">
      <alignment horizontal="center" vertical="center" wrapText="1"/>
    </xf>
    <xf numFmtId="0" fontId="17" fillId="0" borderId="21">
      <alignment horizontal="center" vertical="center" wrapText="1"/>
    </xf>
    <xf numFmtId="0" fontId="17" fillId="0" borderId="9">
      <alignment horizontal="center" vertical="center" wrapText="1"/>
    </xf>
    <xf numFmtId="0" fontId="17" fillId="0" borderId="22">
      <alignment horizontal="center" vertical="center" wrapText="1"/>
    </xf>
    <xf numFmtId="0" fontId="17" fillId="0" borderId="23">
      <alignment horizontal="center" vertical="center"/>
    </xf>
    <xf numFmtId="0" fontId="17" fillId="0" borderId="24">
      <alignment horizontal="center" vertical="center"/>
    </xf>
    <xf numFmtId="0" fontId="17" fillId="0" borderId="25">
      <alignment horizontal="center" vertical="center" wrapText="1"/>
    </xf>
    <xf numFmtId="0" fontId="17" fillId="0" borderId="24">
      <alignment horizontal="center" vertical="center" wrapText="1"/>
    </xf>
    <xf numFmtId="0" fontId="17" fillId="0" borderId="26">
      <alignment horizontal="center" vertical="center" wrapText="1"/>
    </xf>
    <xf numFmtId="0" fontId="6" fillId="0" borderId="16">
      <alignment horizontal="center" vertical="center"/>
    </xf>
    <xf numFmtId="0" fontId="17" fillId="3" borderId="8">
      <alignment horizontal="left" vertical="center" wrapText="1" indent="5"/>
    </xf>
    <xf numFmtId="0" fontId="6" fillId="3" borderId="8">
      <alignment horizontal="center" vertical="center" wrapText="1"/>
    </xf>
    <xf numFmtId="4" fontId="6" fillId="3" borderId="8">
      <alignment horizontal="right"/>
    </xf>
    <xf numFmtId="4" fontId="6" fillId="3" borderId="17">
      <alignment horizontal="right"/>
    </xf>
    <xf numFmtId="0" fontId="10" fillId="0" borderId="0"/>
    <xf numFmtId="0" fontId="6" fillId="0" borderId="8">
      <alignment wrapText="1"/>
    </xf>
    <xf numFmtId="4" fontId="6" fillId="0" borderId="8">
      <alignment horizontal="right"/>
    </xf>
    <xf numFmtId="4" fontId="6" fillId="0" borderId="17">
      <alignment horizontal="right"/>
    </xf>
    <xf numFmtId="0" fontId="10" fillId="0" borderId="18">
      <alignment horizontal="center" vertical="top"/>
    </xf>
    <xf numFmtId="0" fontId="10" fillId="0" borderId="18">
      <alignment horizontal="left" vertical="top" wrapText="1" indent="2"/>
    </xf>
    <xf numFmtId="166" fontId="10" fillId="0" borderId="18"/>
    <xf numFmtId="0" fontId="6" fillId="0" borderId="0">
      <alignment horizontal="right" wrapText="1"/>
    </xf>
    <xf numFmtId="0" fontId="6" fillId="0" borderId="0">
      <alignment horizontal="left"/>
    </xf>
    <xf numFmtId="166" fontId="10" fillId="0" borderId="0"/>
    <xf numFmtId="0" fontId="12" fillId="0" borderId="0">
      <alignment vertical="center"/>
    </xf>
    <xf numFmtId="0" fontId="20" fillId="0" borderId="0"/>
    <xf numFmtId="0" fontId="16" fillId="0" borderId="0">
      <alignment horizontal="center" wrapText="1"/>
    </xf>
    <xf numFmtId="0" fontId="18" fillId="0" borderId="0">
      <alignment horizontal="center" wrapText="1"/>
    </xf>
    <xf numFmtId="0" fontId="15" fillId="0" borderId="0">
      <alignment horizontal="right" vertical="center" wrapText="1" indent="1"/>
    </xf>
    <xf numFmtId="0" fontId="15" fillId="0" borderId="0">
      <alignment horizontal="left" vertical="center" wrapText="1" indent="1"/>
    </xf>
    <xf numFmtId="0" fontId="17" fillId="0" borderId="0">
      <alignment horizontal="center" vertical="top" wrapText="1"/>
    </xf>
    <xf numFmtId="0" fontId="21" fillId="0" borderId="0">
      <alignment horizontal="right" vertical="center" indent="1"/>
    </xf>
    <xf numFmtId="0" fontId="17" fillId="0" borderId="27">
      <alignment horizontal="center" vertical="center" wrapText="1"/>
    </xf>
    <xf numFmtId="0" fontId="17" fillId="0" borderId="28">
      <alignment horizontal="center" vertical="center" wrapText="1"/>
    </xf>
    <xf numFmtId="0" fontId="17" fillId="0" borderId="29">
      <alignment horizontal="center" vertical="center" wrapText="1"/>
    </xf>
    <xf numFmtId="0" fontId="17" fillId="3" borderId="30">
      <alignment horizontal="center" vertical="center" wrapText="1"/>
    </xf>
    <xf numFmtId="0" fontId="18" fillId="0" borderId="0">
      <alignment horizontal="center" vertical="center" wrapText="1"/>
    </xf>
    <xf numFmtId="0" fontId="6" fillId="0" borderId="31">
      <alignment horizontal="center" vertical="center"/>
    </xf>
    <xf numFmtId="0" fontId="6" fillId="0" borderId="9">
      <alignment horizontal="center" vertical="center"/>
    </xf>
    <xf numFmtId="49" fontId="6" fillId="0" borderId="8">
      <alignment horizontal="center" vertical="center" wrapText="1"/>
    </xf>
    <xf numFmtId="4" fontId="6" fillId="0" borderId="8">
      <alignment horizontal="right" indent="2" shrinkToFit="1"/>
    </xf>
    <xf numFmtId="49" fontId="6" fillId="0" borderId="8">
      <alignment horizontal="center" vertical="center" wrapText="1" shrinkToFit="1"/>
    </xf>
    <xf numFmtId="0" fontId="17" fillId="3" borderId="30">
      <alignment horizontal="center" vertical="center"/>
    </xf>
    <xf numFmtId="0" fontId="18" fillId="0" borderId="0">
      <alignment horizontal="center"/>
    </xf>
    <xf numFmtId="4" fontId="6" fillId="0" borderId="0">
      <alignment horizontal="left" vertical="top"/>
    </xf>
    <xf numFmtId="0" fontId="15" fillId="0" borderId="0">
      <alignment horizontal="right" vertical="center" indent="1"/>
    </xf>
    <xf numFmtId="0" fontId="22" fillId="0" borderId="0">
      <alignment horizontal="right" vertical="center" indent="1"/>
    </xf>
    <xf numFmtId="0" fontId="17" fillId="0" borderId="10">
      <alignment horizontal="center" vertical="center"/>
    </xf>
    <xf numFmtId="0" fontId="17" fillId="0" borderId="11">
      <alignment horizontal="center" vertical="center"/>
    </xf>
    <xf numFmtId="0" fontId="17" fillId="0" borderId="12">
      <alignment horizontal="center" vertical="center"/>
    </xf>
    <xf numFmtId="0" fontId="17" fillId="0" borderId="32">
      <alignment horizontal="center" vertical="center"/>
    </xf>
    <xf numFmtId="0" fontId="17" fillId="0" borderId="33">
      <alignment horizontal="center" vertical="center"/>
    </xf>
    <xf numFmtId="0" fontId="17" fillId="0" borderId="34">
      <alignment horizontal="center" vertical="center"/>
    </xf>
    <xf numFmtId="49" fontId="6" fillId="0" borderId="35">
      <alignment horizontal="center" vertical="center"/>
    </xf>
    <xf numFmtId="49" fontId="6" fillId="0" borderId="8">
      <alignment horizontal="center" vertical="center"/>
    </xf>
    <xf numFmtId="49" fontId="6" fillId="0" borderId="21">
      <alignment horizontal="left" vertical="center" wrapText="1" indent="1"/>
    </xf>
    <xf numFmtId="49" fontId="6" fillId="0" borderId="17">
      <alignment horizontal="left" vertical="center" wrapText="1" indent="1"/>
    </xf>
    <xf numFmtId="0" fontId="6" fillId="0" borderId="0">
      <alignment horizontal="right" indent="5"/>
    </xf>
    <xf numFmtId="0" fontId="6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0" fillId="5" borderId="0"/>
    <xf numFmtId="0" fontId="13" fillId="0" borderId="0"/>
    <xf numFmtId="49" fontId="15" fillId="0" borderId="0">
      <alignment horizontal="left" vertical="center" indent="1"/>
    </xf>
    <xf numFmtId="0" fontId="6" fillId="0" borderId="8"/>
    <xf numFmtId="0" fontId="17" fillId="3" borderId="8">
      <alignment horizontal="left" vertical="center" indent="5"/>
    </xf>
    <xf numFmtId="49" fontId="6" fillId="0" borderId="16">
      <alignment horizontal="center" vertical="center"/>
    </xf>
    <xf numFmtId="49" fontId="15" fillId="6" borderId="16">
      <alignment horizontal="center" vertical="center"/>
    </xf>
    <xf numFmtId="49" fontId="15" fillId="6" borderId="8">
      <alignment horizontal="left" vertical="center" wrapText="1" indent="1"/>
    </xf>
    <xf numFmtId="4" fontId="15" fillId="6" borderId="17">
      <alignment horizontal="right" vertical="center" indent="2"/>
    </xf>
    <xf numFmtId="49" fontId="6" fillId="0" borderId="8">
      <alignment horizontal="left" vertical="center" wrapText="1" indent="2"/>
    </xf>
    <xf numFmtId="49" fontId="6" fillId="0" borderId="8">
      <alignment horizontal="left" vertical="center"/>
    </xf>
    <xf numFmtId="49" fontId="6" fillId="0" borderId="8">
      <alignment horizontal="left" vertical="center" indent="2"/>
    </xf>
    <xf numFmtId="49" fontId="6" fillId="0" borderId="8">
      <alignment horizontal="center" vertical="center" shrinkToFit="1"/>
    </xf>
    <xf numFmtId="0" fontId="15" fillId="0" borderId="0">
      <alignment horizontal="left" vertical="center" indent="1"/>
    </xf>
  </cellStyleXfs>
  <cellXfs count="9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7" xfId="0" applyFont="1" applyBorder="1" applyAlignment="1">
      <alignment horizontal="left"/>
    </xf>
    <xf numFmtId="0" fontId="1" fillId="0" borderId="4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" fontId="1" fillId="0" borderId="0" xfId="0" applyNumberFormat="1" applyFont="1" applyBorder="1"/>
    <xf numFmtId="2" fontId="1" fillId="0" borderId="4" xfId="0" applyNumberFormat="1" applyFont="1" applyBorder="1"/>
    <xf numFmtId="4" fontId="1" fillId="0" borderId="0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6" xfId="0" applyFont="1" applyBorder="1"/>
    <xf numFmtId="0" fontId="1" fillId="0" borderId="1" xfId="0" applyFont="1" applyBorder="1" applyAlignment="1">
      <alignment horizontal="left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/>
    <xf numFmtId="0" fontId="3" fillId="0" borderId="4" xfId="0" applyFont="1" applyBorder="1"/>
    <xf numFmtId="2" fontId="1" fillId="0" borderId="1" xfId="0" applyNumberFormat="1" applyFont="1" applyBorder="1"/>
    <xf numFmtId="2" fontId="0" fillId="0" borderId="0" xfId="0" applyNumberFormat="1"/>
    <xf numFmtId="0" fontId="4" fillId="0" borderId="1" xfId="0" applyFont="1" applyFill="1" applyBorder="1"/>
    <xf numFmtId="0" fontId="0" fillId="0" borderId="0" xfId="0" applyBorder="1"/>
    <xf numFmtId="4" fontId="0" fillId="0" borderId="0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4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36" xfId="0" applyFont="1" applyBorder="1"/>
    <xf numFmtId="2" fontId="1" fillId="0" borderId="1" xfId="0" applyNumberFormat="1" applyFont="1" applyBorder="1" applyAlignment="1">
      <alignment horizontal="right"/>
    </xf>
    <xf numFmtId="0" fontId="0" fillId="0" borderId="0" xfId="0"/>
    <xf numFmtId="4" fontId="0" fillId="0" borderId="0" xfId="0" applyNumberFormat="1"/>
    <xf numFmtId="0" fontId="1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1" fillId="0" borderId="36" xfId="0" applyNumberFormat="1" applyFont="1" applyFill="1" applyBorder="1"/>
    <xf numFmtId="2" fontId="9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 vertical="center" wrapText="1"/>
    </xf>
    <xf numFmtId="0" fontId="3" fillId="0" borderId="5" xfId="0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4" xfId="0" applyNumberFormat="1" applyFont="1" applyFill="1" applyBorder="1"/>
    <xf numFmtId="2" fontId="6" fillId="0" borderId="1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4" fontId="1" fillId="0" borderId="1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2" fontId="1" fillId="0" borderId="0" xfId="0" applyNumberFormat="1" applyFont="1" applyFill="1"/>
    <xf numFmtId="2" fontId="1" fillId="0" borderId="1" xfId="2" applyNumberFormat="1" applyFont="1" applyFill="1" applyBorder="1" applyAlignment="1"/>
    <xf numFmtId="2" fontId="1" fillId="0" borderId="1" xfId="0" applyNumberFormat="1" applyFont="1" applyFill="1" applyBorder="1" applyAlignment="1"/>
    <xf numFmtId="165" fontId="1" fillId="0" borderId="1" xfId="0" applyNumberFormat="1" applyFont="1" applyFill="1" applyBorder="1"/>
    <xf numFmtId="165" fontId="1" fillId="0" borderId="1" xfId="2" applyNumberFormat="1" applyFont="1" applyFill="1" applyBorder="1" applyAlignment="1"/>
    <xf numFmtId="165" fontId="1" fillId="0" borderId="1" xfId="0" applyNumberFormat="1" applyFont="1" applyFill="1" applyBorder="1" applyAlignment="1"/>
    <xf numFmtId="164" fontId="1" fillId="0" borderId="1" xfId="0" applyNumberFormat="1" applyFont="1" applyFill="1" applyBorder="1"/>
    <xf numFmtId="0" fontId="1" fillId="0" borderId="1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4" fontId="0" fillId="0" borderId="0" xfId="0" applyNumberFormat="1" applyFill="1"/>
    <xf numFmtId="2" fontId="0" fillId="0" borderId="0" xfId="0" applyNumberFormat="1" applyFill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5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0" xfId="0" applyFont="1" applyAlignment="1">
      <alignment horizontal="justify" vertical="center" wrapText="1"/>
    </xf>
  </cellXfs>
  <cellStyles count="148">
    <cellStyle name="br" xfId="131"/>
    <cellStyle name="col" xfId="130"/>
    <cellStyle name="st138" xfId="10"/>
    <cellStyle name="st139" xfId="55"/>
    <cellStyle name="st140" xfId="91"/>
    <cellStyle name="st141" xfId="80"/>
    <cellStyle name="st142" xfId="85"/>
    <cellStyle name="st143" xfId="111"/>
    <cellStyle name="style0" xfId="132"/>
    <cellStyle name="td" xfId="133"/>
    <cellStyle name="tr" xfId="129"/>
    <cellStyle name="xl100" xfId="68"/>
    <cellStyle name="xl101" xfId="138"/>
    <cellStyle name="xl102" xfId="76"/>
    <cellStyle name="xl103" xfId="81"/>
    <cellStyle name="xl104" xfId="72"/>
    <cellStyle name="xl105" xfId="77"/>
    <cellStyle name="xl106" xfId="82"/>
    <cellStyle name="xl107" xfId="62"/>
    <cellStyle name="xl108" xfId="64"/>
    <cellStyle name="xl109" xfId="69"/>
    <cellStyle name="xl110" xfId="73"/>
    <cellStyle name="xl111" xfId="78"/>
    <cellStyle name="xl112" xfId="83"/>
    <cellStyle name="xl113" xfId="87"/>
    <cellStyle name="xl114" xfId="95"/>
    <cellStyle name="xl115" xfId="102"/>
    <cellStyle name="xl116" xfId="139"/>
    <cellStyle name="xl117" xfId="140"/>
    <cellStyle name="xl118" xfId="98"/>
    <cellStyle name="xl119" xfId="103"/>
    <cellStyle name="xl120" xfId="124"/>
    <cellStyle name="xl121" xfId="141"/>
    <cellStyle name="xl122" xfId="96"/>
    <cellStyle name="xl123" xfId="99"/>
    <cellStyle name="xl124" xfId="101"/>
    <cellStyle name="xl125" xfId="104"/>
    <cellStyle name="xl126" xfId="105"/>
    <cellStyle name="xl127" xfId="142"/>
    <cellStyle name="xl128" xfId="97"/>
    <cellStyle name="xl129" xfId="100"/>
    <cellStyle name="xl130" xfId="106"/>
    <cellStyle name="xl131" xfId="107"/>
    <cellStyle name="xl132" xfId="108"/>
    <cellStyle name="xl133" xfId="109"/>
    <cellStyle name="xl134" xfId="110"/>
    <cellStyle name="xl135" xfId="143"/>
    <cellStyle name="xl136" xfId="144"/>
    <cellStyle name="xl137" xfId="145"/>
    <cellStyle name="xl138" xfId="146"/>
    <cellStyle name="xl139" xfId="112"/>
    <cellStyle name="xl140" xfId="114"/>
    <cellStyle name="xl141" xfId="113"/>
    <cellStyle name="xl142" xfId="117"/>
    <cellStyle name="xl143" xfId="120"/>
    <cellStyle name="xl144" xfId="123"/>
    <cellStyle name="xl145" xfId="115"/>
    <cellStyle name="xl146" xfId="118"/>
    <cellStyle name="xl147" xfId="121"/>
    <cellStyle name="xl148" xfId="125"/>
    <cellStyle name="xl149" xfId="147"/>
    <cellStyle name="xl150" xfId="116"/>
    <cellStyle name="xl151" xfId="119"/>
    <cellStyle name="xl152" xfId="122"/>
    <cellStyle name="xl153" xfId="126"/>
    <cellStyle name="xl21" xfId="134"/>
    <cellStyle name="xl22" xfId="4"/>
    <cellStyle name="xl23" xfId="135"/>
    <cellStyle name="xl24" xfId="5"/>
    <cellStyle name="xl25" xfId="12"/>
    <cellStyle name="xl26" xfId="18"/>
    <cellStyle name="xl27" xfId="19"/>
    <cellStyle name="xl28" xfId="24"/>
    <cellStyle name="xl29" xfId="27"/>
    <cellStyle name="xl30" xfId="29"/>
    <cellStyle name="xl31" xfId="35"/>
    <cellStyle name="xl32" xfId="41"/>
    <cellStyle name="xl33" xfId="49"/>
    <cellStyle name="xl34" xfId="54"/>
    <cellStyle name="xl35" xfId="57"/>
    <cellStyle name="xl36" xfId="6"/>
    <cellStyle name="xl37" xfId="9"/>
    <cellStyle name="xl38" xfId="11"/>
    <cellStyle name="xl39" xfId="20"/>
    <cellStyle name="xl40" xfId="25"/>
    <cellStyle name="xl41" xfId="30"/>
    <cellStyle name="xl42" xfId="42"/>
    <cellStyle name="xl43" xfId="50"/>
    <cellStyle name="xl44" xfId="127"/>
    <cellStyle name="xl45" xfId="58"/>
    <cellStyle name="xl46" xfId="59"/>
    <cellStyle name="xl47" xfId="61"/>
    <cellStyle name="xl48" xfId="13"/>
    <cellStyle name="xl49" xfId="23"/>
    <cellStyle name="xl50" xfId="36"/>
    <cellStyle name="xl51" xfId="43"/>
    <cellStyle name="xl52" xfId="51"/>
    <cellStyle name="xl53" xfId="56"/>
    <cellStyle name="xl54" xfId="60"/>
    <cellStyle name="xl55" xfId="14"/>
    <cellStyle name="xl56" xfId="31"/>
    <cellStyle name="xl57" xfId="37"/>
    <cellStyle name="xl58" xfId="44"/>
    <cellStyle name="xl59" xfId="32"/>
    <cellStyle name="xl60" xfId="38"/>
    <cellStyle name="xl61" xfId="45"/>
    <cellStyle name="xl62" xfId="21"/>
    <cellStyle name="xl63" xfId="16"/>
    <cellStyle name="xl64" xfId="39"/>
    <cellStyle name="xl65" xfId="46"/>
    <cellStyle name="xl66" xfId="33"/>
    <cellStyle name="xl67" xfId="47"/>
    <cellStyle name="xl68" xfId="8"/>
    <cellStyle name="xl69" xfId="136"/>
    <cellStyle name="xl70" xfId="15"/>
    <cellStyle name="xl71" xfId="17"/>
    <cellStyle name="xl72" xfId="22"/>
    <cellStyle name="xl73" xfId="26"/>
    <cellStyle name="xl74" xfId="28"/>
    <cellStyle name="xl75" xfId="34"/>
    <cellStyle name="xl76" xfId="40"/>
    <cellStyle name="xl77" xfId="48"/>
    <cellStyle name="xl78" xfId="52"/>
    <cellStyle name="xl79" xfId="53"/>
    <cellStyle name="xl80" xfId="7"/>
    <cellStyle name="xl81" xfId="84"/>
    <cellStyle name="xl82" xfId="65"/>
    <cellStyle name="xl83" xfId="74"/>
    <cellStyle name="xl84" xfId="79"/>
    <cellStyle name="xl85" xfId="88"/>
    <cellStyle name="xl86" xfId="94"/>
    <cellStyle name="xl87" xfId="66"/>
    <cellStyle name="xl88" xfId="75"/>
    <cellStyle name="xl89" xfId="137"/>
    <cellStyle name="xl90" xfId="89"/>
    <cellStyle name="xl91" xfId="70"/>
    <cellStyle name="xl92" xfId="86"/>
    <cellStyle name="xl93" xfId="90"/>
    <cellStyle name="xl94" xfId="128"/>
    <cellStyle name="xl95" xfId="67"/>
    <cellStyle name="xl96" xfId="71"/>
    <cellStyle name="xl97" xfId="93"/>
    <cellStyle name="xl98" xfId="92"/>
    <cellStyle name="xl99" xfId="63"/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9"/>
  <sheetViews>
    <sheetView tabSelected="1" topLeftCell="A32" zoomScale="110" zoomScaleNormal="110" workbookViewId="0">
      <selection activeCell="E204" sqref="E204"/>
    </sheetView>
  </sheetViews>
  <sheetFormatPr defaultRowHeight="14.4"/>
  <cols>
    <col min="1" max="1" width="4.33203125" style="34" customWidth="1"/>
    <col min="2" max="2" width="41.5546875" style="34" customWidth="1"/>
    <col min="3" max="3" width="15.44140625" style="34" customWidth="1"/>
    <col min="4" max="4" width="17.44140625" style="40" customWidth="1"/>
    <col min="5" max="5" width="17.6640625" style="40" customWidth="1"/>
    <col min="6" max="6" width="12.33203125" style="40" customWidth="1"/>
    <col min="7" max="7" width="14.88671875" style="40" customWidth="1"/>
    <col min="8" max="8" width="16.88671875" style="40" customWidth="1"/>
    <col min="9" max="10" width="15.6640625" style="40" customWidth="1"/>
    <col min="11" max="11" width="10.5546875" style="40" bestFit="1" customWidth="1"/>
    <col min="12" max="12" width="18.33203125" style="34" customWidth="1"/>
    <col min="13" max="13" width="13.6640625" style="34" customWidth="1"/>
    <col min="14" max="16384" width="8.88671875" style="34"/>
  </cols>
  <sheetData>
    <row r="1" spans="1:19" ht="15.6"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.6">
      <c r="J2" s="78" t="s">
        <v>44</v>
      </c>
    </row>
    <row r="3" spans="1:19" ht="15.6">
      <c r="A3" s="2"/>
      <c r="B3" s="2"/>
      <c r="C3" s="2"/>
      <c r="D3" s="41" t="s">
        <v>0</v>
      </c>
      <c r="E3" s="42"/>
      <c r="F3" s="41"/>
      <c r="G3" s="42"/>
      <c r="H3" s="42"/>
      <c r="I3" s="42"/>
      <c r="J3" s="42"/>
    </row>
    <row r="4" spans="1:19" ht="15.6">
      <c r="A4" s="2"/>
      <c r="B4" s="2"/>
      <c r="C4" s="2"/>
      <c r="D4" s="43" t="s">
        <v>1</v>
      </c>
      <c r="E4" s="42"/>
      <c r="F4" s="43"/>
      <c r="G4" s="42"/>
      <c r="H4" s="42"/>
      <c r="I4" s="42"/>
      <c r="J4" s="42"/>
    </row>
    <row r="5" spans="1:19" ht="15.6">
      <c r="A5" s="2"/>
      <c r="B5" s="2"/>
      <c r="C5" s="2"/>
      <c r="D5" s="41" t="s">
        <v>2</v>
      </c>
      <c r="E5" s="42"/>
      <c r="F5" s="41"/>
      <c r="G5" s="42"/>
      <c r="H5" s="42"/>
      <c r="I5" s="42"/>
      <c r="J5" s="42"/>
    </row>
    <row r="6" spans="1:19" ht="15.6">
      <c r="A6" s="2"/>
      <c r="B6" s="2"/>
      <c r="C6" s="2"/>
      <c r="D6" s="41" t="s">
        <v>3</v>
      </c>
      <c r="E6" s="42"/>
      <c r="F6" s="41"/>
      <c r="G6" s="42"/>
      <c r="H6" s="42"/>
      <c r="I6" s="42"/>
      <c r="J6" s="42"/>
    </row>
    <row r="7" spans="1:19" ht="15.6">
      <c r="A7" s="2"/>
      <c r="B7" s="2"/>
      <c r="C7" s="2"/>
      <c r="D7" s="42"/>
      <c r="E7" s="42"/>
      <c r="F7" s="42"/>
      <c r="G7" s="42"/>
      <c r="H7" s="42"/>
      <c r="I7" s="42"/>
      <c r="J7" s="42"/>
    </row>
    <row r="8" spans="1:19" ht="32.25" customHeight="1">
      <c r="A8" s="97" t="s">
        <v>30</v>
      </c>
      <c r="B8" s="97"/>
      <c r="C8" s="97"/>
      <c r="D8" s="97"/>
      <c r="E8" s="97"/>
      <c r="F8" s="97"/>
      <c r="G8" s="97"/>
      <c r="H8" s="97"/>
      <c r="I8" s="97"/>
      <c r="J8" s="97"/>
    </row>
    <row r="9" spans="1:19" ht="15" customHeight="1">
      <c r="A9" s="29"/>
      <c r="B9" s="29"/>
      <c r="C9" s="29"/>
      <c r="D9" s="44"/>
      <c r="E9" s="44"/>
      <c r="F9" s="44"/>
      <c r="G9" s="44"/>
      <c r="H9" s="44"/>
      <c r="I9" s="44"/>
      <c r="J9" s="44"/>
    </row>
    <row r="10" spans="1:19" ht="15.6">
      <c r="A10" s="1" t="s">
        <v>31</v>
      </c>
      <c r="B10" s="2"/>
      <c r="C10" s="2"/>
      <c r="D10" s="42"/>
      <c r="E10" s="42"/>
      <c r="F10" s="42"/>
      <c r="G10" s="42"/>
      <c r="H10" s="42"/>
      <c r="I10" s="42"/>
      <c r="J10" s="42"/>
    </row>
    <row r="11" spans="1:19" ht="15.6">
      <c r="A11" s="5"/>
      <c r="B11" s="12" t="s">
        <v>33</v>
      </c>
      <c r="C11" s="20"/>
      <c r="D11" s="45"/>
      <c r="E11" s="45"/>
      <c r="F11" s="45"/>
      <c r="G11" s="45"/>
      <c r="H11" s="45"/>
      <c r="I11" s="45"/>
      <c r="J11" s="45"/>
    </row>
    <row r="12" spans="1:19" ht="15.6" customHeight="1">
      <c r="A12" s="84" t="s">
        <v>4</v>
      </c>
      <c r="B12" s="86" t="s">
        <v>5</v>
      </c>
      <c r="C12" s="88" t="s">
        <v>62</v>
      </c>
      <c r="D12" s="89"/>
      <c r="E12" s="89"/>
      <c r="F12" s="90"/>
      <c r="G12" s="95" t="s">
        <v>6</v>
      </c>
      <c r="H12" s="91"/>
      <c r="I12" s="91"/>
      <c r="J12" s="92"/>
    </row>
    <row r="13" spans="1:19" ht="28.2">
      <c r="A13" s="85"/>
      <c r="B13" s="87"/>
      <c r="C13" s="31" t="s">
        <v>7</v>
      </c>
      <c r="D13" s="46" t="s">
        <v>57</v>
      </c>
      <c r="E13" s="46" t="s">
        <v>38</v>
      </c>
      <c r="F13" s="46" t="s">
        <v>10</v>
      </c>
      <c r="G13" s="46" t="s">
        <v>7</v>
      </c>
      <c r="H13" s="46" t="s">
        <v>8</v>
      </c>
      <c r="I13" s="46" t="s">
        <v>9</v>
      </c>
      <c r="J13" s="46" t="s">
        <v>10</v>
      </c>
    </row>
    <row r="14" spans="1:19" ht="15.6">
      <c r="A14" s="28">
        <v>1</v>
      </c>
      <c r="B14" s="28">
        <v>2</v>
      </c>
      <c r="C14" s="28">
        <v>3</v>
      </c>
      <c r="D14" s="47">
        <v>4</v>
      </c>
      <c r="E14" s="47">
        <v>5</v>
      </c>
      <c r="F14" s="47">
        <v>6</v>
      </c>
      <c r="G14" s="47">
        <v>7</v>
      </c>
      <c r="H14" s="47">
        <v>8</v>
      </c>
      <c r="I14" s="47">
        <v>9</v>
      </c>
      <c r="J14" s="47">
        <v>10</v>
      </c>
    </row>
    <row r="15" spans="1:19" ht="15.6">
      <c r="A15" s="27"/>
      <c r="B15" s="27" t="s">
        <v>27</v>
      </c>
      <c r="C15" s="33">
        <v>1950.09</v>
      </c>
      <c r="D15" s="48">
        <v>63467.03</v>
      </c>
      <c r="E15" s="48"/>
      <c r="F15" s="48"/>
      <c r="G15" s="48">
        <v>1950.09</v>
      </c>
      <c r="H15" s="48">
        <v>55772.69</v>
      </c>
      <c r="I15" s="49"/>
      <c r="J15" s="49"/>
    </row>
    <row r="16" spans="1:19" ht="15.6">
      <c r="A16" s="79" t="s">
        <v>29</v>
      </c>
      <c r="B16" s="80"/>
      <c r="C16" s="33">
        <v>1950.09</v>
      </c>
      <c r="D16" s="48">
        <f t="shared" ref="D16:H16" si="0">+SUM(D15:D15)</f>
        <v>63467.03</v>
      </c>
      <c r="E16" s="48">
        <f t="shared" si="0"/>
        <v>0</v>
      </c>
      <c r="F16" s="48">
        <f t="shared" si="0"/>
        <v>0</v>
      </c>
      <c r="G16" s="48">
        <v>1950.09</v>
      </c>
      <c r="H16" s="48">
        <f t="shared" si="0"/>
        <v>55772.69</v>
      </c>
      <c r="I16" s="49"/>
      <c r="J16" s="49"/>
    </row>
    <row r="17" spans="1:10" ht="15.6">
      <c r="A17" s="15"/>
      <c r="B17" s="14" t="s">
        <v>60</v>
      </c>
      <c r="C17" s="8"/>
      <c r="D17" s="50"/>
      <c r="E17" s="50"/>
      <c r="F17" s="50"/>
      <c r="G17" s="50"/>
      <c r="H17" s="50"/>
      <c r="I17" s="50"/>
      <c r="J17" s="50"/>
    </row>
    <row r="18" spans="1:10" ht="15.6" customHeight="1">
      <c r="A18" s="84" t="s">
        <v>4</v>
      </c>
      <c r="B18" s="86" t="s">
        <v>5</v>
      </c>
      <c r="C18" s="95" t="s">
        <v>47</v>
      </c>
      <c r="D18" s="91"/>
      <c r="E18" s="91"/>
      <c r="F18" s="92"/>
      <c r="G18" s="95" t="s">
        <v>6</v>
      </c>
      <c r="H18" s="91"/>
      <c r="I18" s="91"/>
      <c r="J18" s="92"/>
    </row>
    <row r="19" spans="1:10" ht="28.2">
      <c r="A19" s="85"/>
      <c r="B19" s="87"/>
      <c r="C19" s="31" t="s">
        <v>7</v>
      </c>
      <c r="D19" s="46" t="s">
        <v>37</v>
      </c>
      <c r="E19" s="46" t="s">
        <v>38</v>
      </c>
      <c r="F19" s="46" t="s">
        <v>10</v>
      </c>
      <c r="G19" s="46" t="s">
        <v>7</v>
      </c>
      <c r="H19" s="46" t="s">
        <v>8</v>
      </c>
      <c r="I19" s="46" t="s">
        <v>9</v>
      </c>
      <c r="J19" s="46" t="s">
        <v>10</v>
      </c>
    </row>
    <row r="20" spans="1:10" ht="15.6">
      <c r="A20" s="27"/>
      <c r="B20" s="27" t="s">
        <v>13</v>
      </c>
      <c r="C20" s="11"/>
      <c r="D20" s="48">
        <v>2323</v>
      </c>
      <c r="E20" s="48"/>
      <c r="F20" s="48"/>
      <c r="G20" s="48"/>
      <c r="H20" s="48">
        <v>2323</v>
      </c>
      <c r="I20" s="51"/>
      <c r="J20" s="51"/>
    </row>
    <row r="21" spans="1:10" ht="15.6">
      <c r="A21" s="27"/>
      <c r="B21" s="27" t="s">
        <v>12</v>
      </c>
      <c r="C21" s="11"/>
      <c r="D21" s="48">
        <v>5495</v>
      </c>
      <c r="E21" s="48"/>
      <c r="F21" s="48"/>
      <c r="G21" s="48"/>
      <c r="H21" s="48">
        <v>5495</v>
      </c>
      <c r="I21" s="51"/>
      <c r="J21" s="51"/>
    </row>
    <row r="22" spans="1:10" ht="15.6">
      <c r="A22" s="27"/>
      <c r="B22" s="27" t="s">
        <v>15</v>
      </c>
      <c r="C22" s="11"/>
      <c r="D22" s="48">
        <v>7690</v>
      </c>
      <c r="E22" s="48"/>
      <c r="F22" s="48"/>
      <c r="G22" s="48"/>
      <c r="H22" s="48">
        <v>7690</v>
      </c>
      <c r="I22" s="51"/>
      <c r="J22" s="51"/>
    </row>
    <row r="23" spans="1:10" ht="15.6" customHeight="1">
      <c r="A23" s="27"/>
      <c r="B23" s="27" t="s">
        <v>16</v>
      </c>
      <c r="C23" s="11"/>
      <c r="D23" s="48">
        <v>2677</v>
      </c>
      <c r="E23" s="48"/>
      <c r="F23" s="48"/>
      <c r="G23" s="48"/>
      <c r="H23" s="48">
        <v>2677</v>
      </c>
      <c r="I23" s="51"/>
      <c r="J23" s="51"/>
    </row>
    <row r="24" spans="1:10" ht="15.6">
      <c r="A24" s="27"/>
      <c r="B24" s="27" t="s">
        <v>20</v>
      </c>
      <c r="C24" s="11"/>
      <c r="D24" s="48">
        <v>8296</v>
      </c>
      <c r="E24" s="48"/>
      <c r="F24" s="48"/>
      <c r="G24" s="48"/>
      <c r="H24" s="48">
        <v>8296</v>
      </c>
      <c r="I24" s="51"/>
      <c r="J24" s="51"/>
    </row>
    <row r="25" spans="1:10" ht="15.6">
      <c r="A25" s="27"/>
      <c r="B25" s="27" t="s">
        <v>24</v>
      </c>
      <c r="C25" s="11"/>
      <c r="D25" s="48">
        <v>9683</v>
      </c>
      <c r="E25" s="48"/>
      <c r="F25" s="48"/>
      <c r="G25" s="48"/>
      <c r="H25" s="48">
        <v>9683</v>
      </c>
      <c r="I25" s="51"/>
      <c r="J25" s="51"/>
    </row>
    <row r="26" spans="1:10" ht="15.6">
      <c r="A26" s="27"/>
      <c r="B26" s="4" t="s">
        <v>26</v>
      </c>
      <c r="C26" s="11"/>
      <c r="D26" s="48">
        <v>13836</v>
      </c>
      <c r="E26" s="48"/>
      <c r="F26" s="48"/>
      <c r="G26" s="48"/>
      <c r="H26" s="48">
        <v>13836</v>
      </c>
      <c r="I26" s="51"/>
      <c r="J26" s="51"/>
    </row>
    <row r="27" spans="1:10" ht="15.6">
      <c r="A27" s="79" t="s">
        <v>56</v>
      </c>
      <c r="B27" s="80"/>
      <c r="C27" s="27"/>
      <c r="D27" s="48">
        <f>SUM(D20:D26)</f>
        <v>50000</v>
      </c>
      <c r="E27" s="48">
        <f>SUM(E20:E26)</f>
        <v>0</v>
      </c>
      <c r="F27" s="48">
        <f>SUM(F20:F26)</f>
        <v>0</v>
      </c>
      <c r="G27" s="48">
        <f>SUM(G20:G26)</f>
        <v>0</v>
      </c>
      <c r="H27" s="48">
        <f>SUM(H20:H26)</f>
        <v>50000</v>
      </c>
      <c r="I27" s="51"/>
      <c r="J27" s="51"/>
    </row>
    <row r="28" spans="1:10" ht="15.6">
      <c r="A28" s="27"/>
      <c r="B28" s="14" t="s">
        <v>50</v>
      </c>
      <c r="C28" s="95"/>
      <c r="D28" s="91"/>
      <c r="E28" s="91"/>
      <c r="F28" s="92"/>
      <c r="G28" s="95"/>
      <c r="H28" s="91"/>
      <c r="I28" s="91"/>
      <c r="J28" s="92"/>
    </row>
    <row r="29" spans="1:10" ht="15.6">
      <c r="A29" s="84" t="s">
        <v>4</v>
      </c>
      <c r="B29" s="86" t="s">
        <v>45</v>
      </c>
      <c r="C29" s="95" t="s">
        <v>62</v>
      </c>
      <c r="D29" s="91"/>
      <c r="E29" s="91"/>
      <c r="F29" s="92"/>
      <c r="G29" s="95" t="s">
        <v>6</v>
      </c>
      <c r="H29" s="91"/>
      <c r="I29" s="91"/>
      <c r="J29" s="92"/>
    </row>
    <row r="30" spans="1:10" ht="28.2">
      <c r="A30" s="85"/>
      <c r="B30" s="87"/>
      <c r="C30" s="31" t="s">
        <v>7</v>
      </c>
      <c r="D30" s="46" t="s">
        <v>35</v>
      </c>
      <c r="E30" s="46" t="s">
        <v>36</v>
      </c>
      <c r="F30" s="46" t="s">
        <v>10</v>
      </c>
      <c r="G30" s="46" t="s">
        <v>7</v>
      </c>
      <c r="H30" s="46" t="s">
        <v>8</v>
      </c>
      <c r="I30" s="46" t="s">
        <v>9</v>
      </c>
      <c r="J30" s="46" t="s">
        <v>10</v>
      </c>
    </row>
    <row r="31" spans="1:10" ht="15.6">
      <c r="A31" s="28">
        <v>1</v>
      </c>
      <c r="B31" s="28">
        <v>2</v>
      </c>
      <c r="C31" s="28">
        <v>3</v>
      </c>
      <c r="D31" s="47">
        <v>4</v>
      </c>
      <c r="E31" s="47">
        <v>5</v>
      </c>
      <c r="F31" s="47">
        <v>6</v>
      </c>
      <c r="G31" s="47">
        <v>7</v>
      </c>
      <c r="H31" s="52">
        <v>8</v>
      </c>
      <c r="I31" s="52">
        <v>9</v>
      </c>
      <c r="J31" s="52">
        <v>10</v>
      </c>
    </row>
    <row r="32" spans="1:10" ht="15.6">
      <c r="A32" s="27">
        <v>1</v>
      </c>
      <c r="B32" s="27" t="s">
        <v>11</v>
      </c>
      <c r="C32" s="21"/>
      <c r="D32" s="49">
        <v>12674.100899999998</v>
      </c>
      <c r="E32" s="49">
        <v>1614.0451000000003</v>
      </c>
      <c r="F32" s="49">
        <v>255.76365580650625</v>
      </c>
      <c r="G32" s="53"/>
      <c r="H32" s="53">
        <v>12674.100899999998</v>
      </c>
      <c r="I32" s="54">
        <v>1614.0450999999998</v>
      </c>
      <c r="J32" s="49">
        <v>294.04396000000003</v>
      </c>
    </row>
    <row r="33" spans="1:10" ht="15.6">
      <c r="A33" s="27">
        <v>2</v>
      </c>
      <c r="B33" s="27" t="s">
        <v>12</v>
      </c>
      <c r="C33" s="21"/>
      <c r="D33" s="49">
        <v>12678.6</v>
      </c>
      <c r="E33" s="49">
        <v>1353.1758300000001</v>
      </c>
      <c r="F33" s="49">
        <v>185.85497169704757</v>
      </c>
      <c r="G33" s="53"/>
      <c r="H33" s="53">
        <v>12678.6</v>
      </c>
      <c r="I33" s="54">
        <v>1353.1758299999999</v>
      </c>
      <c r="J33" s="49">
        <v>213.67200000000003</v>
      </c>
    </row>
    <row r="34" spans="1:10" ht="15.6">
      <c r="A34" s="27">
        <v>3</v>
      </c>
      <c r="B34" s="27" t="s">
        <v>13</v>
      </c>
      <c r="C34" s="21"/>
      <c r="D34" s="49">
        <v>12675.98804</v>
      </c>
      <c r="E34" s="49">
        <v>1680.4476699999998</v>
      </c>
      <c r="F34" s="49">
        <v>114.82966341635418</v>
      </c>
      <c r="G34" s="53"/>
      <c r="H34" s="53">
        <v>12675.98804</v>
      </c>
      <c r="I34" s="54">
        <v>1680.4476699999998</v>
      </c>
      <c r="J34" s="49">
        <v>132.01629</v>
      </c>
    </row>
    <row r="35" spans="1:10" ht="15.6">
      <c r="A35" s="27">
        <v>4</v>
      </c>
      <c r="B35" s="27" t="s">
        <v>14</v>
      </c>
      <c r="C35" s="21"/>
      <c r="D35" s="49">
        <v>12634.419659999998</v>
      </c>
      <c r="E35" s="49">
        <v>10066.595889999999</v>
      </c>
      <c r="F35" s="49">
        <v>263.87644903733309</v>
      </c>
      <c r="G35" s="53"/>
      <c r="H35" s="53">
        <v>12634.419659999998</v>
      </c>
      <c r="I35" s="54">
        <v>10066.595889999999</v>
      </c>
      <c r="J35" s="49">
        <v>303.37099999999998</v>
      </c>
    </row>
    <row r="36" spans="1:10" ht="15.6">
      <c r="A36" s="27">
        <v>5</v>
      </c>
      <c r="B36" s="27" t="s">
        <v>39</v>
      </c>
      <c r="C36" s="21"/>
      <c r="D36" s="49">
        <v>12481.644390000001</v>
      </c>
      <c r="E36" s="49">
        <v>7301.754100000001</v>
      </c>
      <c r="F36" s="49">
        <v>367.93448811544295</v>
      </c>
      <c r="G36" s="53"/>
      <c r="H36" s="53">
        <v>12481.644390000001</v>
      </c>
      <c r="I36" s="54">
        <v>7301.754100000001</v>
      </c>
      <c r="J36" s="49">
        <v>423.00346999999999</v>
      </c>
    </row>
    <row r="37" spans="1:10" ht="15.6">
      <c r="A37" s="27">
        <v>6</v>
      </c>
      <c r="B37" s="27" t="s">
        <v>15</v>
      </c>
      <c r="C37" s="21"/>
      <c r="D37" s="49">
        <v>12676.031742187499</v>
      </c>
      <c r="E37" s="49">
        <v>4806.4485378125019</v>
      </c>
      <c r="F37" s="49">
        <v>357.10641282591291</v>
      </c>
      <c r="G37" s="53"/>
      <c r="H37" s="53">
        <v>12676.031739999999</v>
      </c>
      <c r="I37" s="54">
        <v>4806.4485400000012</v>
      </c>
      <c r="J37" s="49">
        <v>410.55475000000001</v>
      </c>
    </row>
    <row r="38" spans="1:10" ht="15.6">
      <c r="A38" s="27">
        <v>7</v>
      </c>
      <c r="B38" s="27" t="s">
        <v>16</v>
      </c>
      <c r="C38" s="21"/>
      <c r="D38" s="49">
        <v>12678.5</v>
      </c>
      <c r="E38" s="49">
        <v>4790.4610000000011</v>
      </c>
      <c r="F38" s="49">
        <v>148.42338097851291</v>
      </c>
      <c r="G38" s="53"/>
      <c r="H38" s="53">
        <v>12678.5</v>
      </c>
      <c r="I38" s="54">
        <v>4790.4610000000011</v>
      </c>
      <c r="J38" s="49">
        <v>170.63800000000001</v>
      </c>
    </row>
    <row r="39" spans="1:10" ht="15.6">
      <c r="A39" s="27">
        <v>8</v>
      </c>
      <c r="B39" s="27" t="s">
        <v>17</v>
      </c>
      <c r="C39" s="21"/>
      <c r="D39" s="49">
        <v>12478.04451</v>
      </c>
      <c r="E39" s="49">
        <v>1936.6500041000083</v>
      </c>
      <c r="F39" s="49">
        <v>42.270541907951262</v>
      </c>
      <c r="G39" s="53"/>
      <c r="H39" s="53">
        <v>12478.04451</v>
      </c>
      <c r="I39" s="54">
        <v>1936.65</v>
      </c>
      <c r="J39" s="49">
        <v>48.597200000000001</v>
      </c>
    </row>
    <row r="40" spans="1:10" ht="15.6">
      <c r="A40" s="27">
        <v>9</v>
      </c>
      <c r="B40" s="27" t="s">
        <v>18</v>
      </c>
      <c r="C40" s="21"/>
      <c r="D40" s="49">
        <v>12624.37025</v>
      </c>
      <c r="E40" s="49">
        <v>1988.3550100000004</v>
      </c>
      <c r="F40" s="49">
        <v>163.70514928575685</v>
      </c>
      <c r="G40" s="53"/>
      <c r="H40" s="53">
        <v>12624.37025</v>
      </c>
      <c r="I40" s="54">
        <v>1988.3550100000002</v>
      </c>
      <c r="J40" s="49">
        <v>188.20699999999999</v>
      </c>
    </row>
    <row r="41" spans="1:10" ht="15.6">
      <c r="A41" s="27">
        <v>10</v>
      </c>
      <c r="B41" s="27" t="s">
        <v>19</v>
      </c>
      <c r="C41" s="21"/>
      <c r="D41" s="49">
        <v>9985.3421600000001</v>
      </c>
      <c r="E41" s="49">
        <v>1466.58484</v>
      </c>
      <c r="F41" s="49">
        <v>50.737140823601045</v>
      </c>
      <c r="G41" s="53"/>
      <c r="H41" s="53">
        <v>9985.3421600000001</v>
      </c>
      <c r="I41" s="54">
        <v>1466.58484</v>
      </c>
      <c r="J41" s="49">
        <v>58.330999999999996</v>
      </c>
    </row>
    <row r="42" spans="1:10" ht="15.6">
      <c r="A42" s="27">
        <v>11</v>
      </c>
      <c r="B42" s="27" t="s">
        <v>20</v>
      </c>
      <c r="C42" s="21"/>
      <c r="D42" s="49">
        <v>12649.74857</v>
      </c>
      <c r="E42" s="49">
        <v>2544.56646</v>
      </c>
      <c r="F42" s="49">
        <v>71.094797749078978</v>
      </c>
      <c r="G42" s="53"/>
      <c r="H42" s="53">
        <v>12649.748570000002</v>
      </c>
      <c r="I42" s="54">
        <v>2544.56646</v>
      </c>
      <c r="J42" s="49">
        <v>81.735600000000005</v>
      </c>
    </row>
    <row r="43" spans="1:10" ht="15.6">
      <c r="A43" s="27">
        <v>12</v>
      </c>
      <c r="B43" s="27" t="s">
        <v>21</v>
      </c>
      <c r="C43" s="21"/>
      <c r="D43" s="49">
        <v>12677.799899999998</v>
      </c>
      <c r="E43" s="49">
        <v>1617.6477</v>
      </c>
      <c r="F43" s="49">
        <v>109.76935317312062</v>
      </c>
      <c r="G43" s="53"/>
      <c r="H43" s="53">
        <v>12677.799899999998</v>
      </c>
      <c r="I43" s="54">
        <v>1617.6477</v>
      </c>
      <c r="J43" s="49">
        <v>126.19860000000001</v>
      </c>
    </row>
    <row r="44" spans="1:10" ht="15.6">
      <c r="A44" s="27">
        <v>13</v>
      </c>
      <c r="B44" s="27" t="s">
        <v>22</v>
      </c>
      <c r="C44" s="21"/>
      <c r="D44" s="49">
        <v>10000</v>
      </c>
      <c r="E44" s="49">
        <v>1665.3050000000001</v>
      </c>
      <c r="F44" s="49">
        <v>29.051799274970001</v>
      </c>
      <c r="G44" s="53"/>
      <c r="H44" s="53">
        <v>10000</v>
      </c>
      <c r="I44" s="54">
        <v>1665.3050000000001</v>
      </c>
      <c r="J44" s="49">
        <v>33.4</v>
      </c>
    </row>
    <row r="45" spans="1:10" ht="15.6">
      <c r="A45" s="27">
        <v>14</v>
      </c>
      <c r="B45" s="27" t="s">
        <v>23</v>
      </c>
      <c r="C45" s="21"/>
      <c r="D45" s="49">
        <v>12678.5</v>
      </c>
      <c r="E45" s="49">
        <v>3197.6610000000001</v>
      </c>
      <c r="F45" s="49">
        <v>86.807472085090012</v>
      </c>
      <c r="G45" s="53"/>
      <c r="H45" s="53">
        <v>12678.5</v>
      </c>
      <c r="I45" s="54">
        <v>3197.6610000000005</v>
      </c>
      <c r="J45" s="49">
        <v>99.8</v>
      </c>
    </row>
    <row r="46" spans="1:10" ht="15.6">
      <c r="A46" s="27">
        <v>15</v>
      </c>
      <c r="B46" s="27" t="s">
        <v>24</v>
      </c>
      <c r="C46" s="21"/>
      <c r="D46" s="49">
        <v>12678.5</v>
      </c>
      <c r="E46" s="49">
        <v>1767.1660000000002</v>
      </c>
      <c r="F46" s="49">
        <v>74.649207107080102</v>
      </c>
      <c r="G46" s="53"/>
      <c r="H46" s="53">
        <v>12678.5</v>
      </c>
      <c r="I46" s="54">
        <v>1767.1660000000002</v>
      </c>
      <c r="J46" s="49">
        <v>85.822000000000003</v>
      </c>
    </row>
    <row r="47" spans="1:10" ht="15.6">
      <c r="A47" s="27">
        <v>16</v>
      </c>
      <c r="B47" s="27" t="s">
        <v>25</v>
      </c>
      <c r="C47" s="21"/>
      <c r="D47" s="49">
        <v>12678.599999999999</v>
      </c>
      <c r="E47" s="49">
        <v>1981.0659999999998</v>
      </c>
      <c r="F47" s="49">
        <v>13.917029592800002</v>
      </c>
      <c r="G47" s="53"/>
      <c r="H47" s="53">
        <v>12678.599999999999</v>
      </c>
      <c r="I47" s="54">
        <v>1981.0659999999998</v>
      </c>
      <c r="J47" s="49">
        <v>16</v>
      </c>
    </row>
    <row r="48" spans="1:10" ht="15.6">
      <c r="A48" s="27">
        <v>17</v>
      </c>
      <c r="B48" s="27" t="s">
        <v>28</v>
      </c>
      <c r="C48" s="21"/>
      <c r="D48" s="49">
        <v>12605.724179999999</v>
      </c>
      <c r="E48" s="49">
        <v>2091.4132599999998</v>
      </c>
      <c r="F48" s="49">
        <v>118.7957646041408</v>
      </c>
      <c r="G48" s="53"/>
      <c r="H48" s="53">
        <v>12605.72417</v>
      </c>
      <c r="I48" s="54">
        <v>2091.4132500000001</v>
      </c>
      <c r="J48" s="49">
        <v>136.57599999999999</v>
      </c>
    </row>
    <row r="49" spans="1:12" ht="15.6">
      <c r="A49" s="27">
        <v>18</v>
      </c>
      <c r="B49" s="27" t="s">
        <v>26</v>
      </c>
      <c r="C49" s="21"/>
      <c r="D49" s="49">
        <v>0</v>
      </c>
      <c r="E49" s="49">
        <v>0</v>
      </c>
      <c r="F49" s="49">
        <v>0</v>
      </c>
      <c r="G49" s="53"/>
      <c r="H49" s="53">
        <v>0</v>
      </c>
      <c r="I49" s="49">
        <v>0</v>
      </c>
      <c r="J49" s="49">
        <v>0</v>
      </c>
    </row>
    <row r="50" spans="1:12" ht="15.6">
      <c r="A50" s="79" t="s">
        <v>34</v>
      </c>
      <c r="B50" s="80"/>
      <c r="C50" s="21"/>
      <c r="D50" s="49">
        <v>209555.91430218751</v>
      </c>
      <c r="E50" s="49">
        <v>51869.34340191252</v>
      </c>
      <c r="F50" s="49">
        <v>2454.5872774806999</v>
      </c>
      <c r="G50" s="49"/>
      <c r="H50" s="49">
        <v>209555.91429000002</v>
      </c>
      <c r="I50" s="49">
        <v>51869.343390000002</v>
      </c>
      <c r="J50" s="49">
        <v>2821.9668700000007</v>
      </c>
      <c r="L50" s="22"/>
    </row>
    <row r="51" spans="1:12" ht="15.6">
      <c r="A51" s="3"/>
      <c r="B51" s="12" t="s">
        <v>49</v>
      </c>
      <c r="C51" s="4"/>
      <c r="D51" s="55"/>
      <c r="G51" s="56"/>
      <c r="H51" s="55"/>
      <c r="I51" s="57"/>
      <c r="J51" s="58"/>
    </row>
    <row r="52" spans="1:12" ht="15.6">
      <c r="A52" s="84" t="s">
        <v>4</v>
      </c>
      <c r="B52" s="86" t="s">
        <v>5</v>
      </c>
      <c r="C52" s="95" t="s">
        <v>62</v>
      </c>
      <c r="D52" s="91"/>
      <c r="E52" s="91"/>
      <c r="F52" s="92"/>
      <c r="G52" s="95" t="s">
        <v>6</v>
      </c>
      <c r="H52" s="91"/>
      <c r="I52" s="91"/>
      <c r="J52" s="92"/>
    </row>
    <row r="53" spans="1:12" ht="28.2">
      <c r="A53" s="85"/>
      <c r="B53" s="87"/>
      <c r="C53" s="31" t="s">
        <v>7</v>
      </c>
      <c r="D53" s="46" t="s">
        <v>37</v>
      </c>
      <c r="E53" s="46" t="s">
        <v>61</v>
      </c>
      <c r="F53" s="46" t="s">
        <v>10</v>
      </c>
      <c r="G53" s="46" t="s">
        <v>7</v>
      </c>
      <c r="H53" s="46" t="s">
        <v>8</v>
      </c>
      <c r="I53" s="46" t="s">
        <v>9</v>
      </c>
      <c r="J53" s="46" t="s">
        <v>10</v>
      </c>
    </row>
    <row r="54" spans="1:12" ht="15.6">
      <c r="A54" s="28">
        <v>1</v>
      </c>
      <c r="B54" s="28">
        <v>2</v>
      </c>
      <c r="C54" s="28">
        <v>3</v>
      </c>
      <c r="D54" s="47">
        <v>4</v>
      </c>
      <c r="E54" s="47">
        <v>5</v>
      </c>
      <c r="F54" s="47">
        <v>6</v>
      </c>
      <c r="G54" s="47">
        <v>7</v>
      </c>
      <c r="H54" s="47">
        <v>8</v>
      </c>
      <c r="I54" s="47">
        <v>9</v>
      </c>
      <c r="J54" s="47">
        <v>10</v>
      </c>
    </row>
    <row r="55" spans="1:12" ht="15.6">
      <c r="A55" s="27">
        <v>1</v>
      </c>
      <c r="B55" s="27" t="s">
        <v>11</v>
      </c>
      <c r="C55" s="27"/>
      <c r="D55" s="59">
        <v>9454</v>
      </c>
      <c r="E55" s="59">
        <v>1885.1351542435555</v>
      </c>
      <c r="F55" s="59">
        <v>231.39752131791224</v>
      </c>
      <c r="G55" s="59"/>
      <c r="H55" s="59">
        <v>9454</v>
      </c>
      <c r="I55" s="59">
        <v>1885.2019999999998</v>
      </c>
      <c r="J55" s="59">
        <v>209.9383</v>
      </c>
    </row>
    <row r="56" spans="1:12" ht="15.6">
      <c r="A56" s="27">
        <v>2</v>
      </c>
      <c r="B56" s="27" t="s">
        <v>12</v>
      </c>
      <c r="C56" s="27"/>
      <c r="D56" s="59">
        <v>8403.4</v>
      </c>
      <c r="E56" s="59">
        <v>1663.3811575066338</v>
      </c>
      <c r="F56" s="59">
        <v>115.92344755372784</v>
      </c>
      <c r="G56" s="59"/>
      <c r="H56" s="59">
        <v>8403.3965399999997</v>
      </c>
      <c r="I56" s="59">
        <v>1663.4401399999997</v>
      </c>
      <c r="J56" s="59">
        <v>105.172</v>
      </c>
    </row>
    <row r="57" spans="1:12" ht="15.6">
      <c r="A57" s="27">
        <v>3</v>
      </c>
      <c r="B57" s="27" t="s">
        <v>13</v>
      </c>
      <c r="C57" s="27"/>
      <c r="D57" s="59">
        <v>18892.770000000004</v>
      </c>
      <c r="E57" s="59">
        <v>2571.683709645547</v>
      </c>
      <c r="F57" s="59">
        <v>222.47301517285263</v>
      </c>
      <c r="G57" s="59"/>
      <c r="H57" s="59">
        <v>18892.774900000004</v>
      </c>
      <c r="I57" s="59">
        <v>2571.7748999999999</v>
      </c>
      <c r="J57" s="59">
        <v>201.84100000000001</v>
      </c>
    </row>
    <row r="58" spans="1:12" ht="15.6">
      <c r="A58" s="27">
        <v>4</v>
      </c>
      <c r="B58" s="27" t="s">
        <v>14</v>
      </c>
      <c r="C58" s="27"/>
      <c r="D58" s="59">
        <v>29404.102000000006</v>
      </c>
      <c r="E58" s="59">
        <v>14926.91257067633</v>
      </c>
      <c r="F58" s="59">
        <v>361.8665933221385</v>
      </c>
      <c r="G58" s="59"/>
      <c r="H58" s="59">
        <v>29404.101930000008</v>
      </c>
      <c r="I58" s="59">
        <v>14927.441870000001</v>
      </c>
      <c r="J58" s="59">
        <v>328.30800000000005</v>
      </c>
    </row>
    <row r="59" spans="1:12" ht="15.6">
      <c r="A59" s="27">
        <v>5</v>
      </c>
      <c r="B59" s="27" t="s">
        <v>32</v>
      </c>
      <c r="C59" s="27"/>
      <c r="D59" s="59">
        <v>16720.821899999999</v>
      </c>
      <c r="E59" s="59">
        <v>8455.4411751518182</v>
      </c>
      <c r="F59" s="59">
        <v>502.72509475439864</v>
      </c>
      <c r="G59" s="59"/>
      <c r="H59" s="59">
        <v>16708.900379999999</v>
      </c>
      <c r="I59" s="59">
        <v>8439.6433400000005</v>
      </c>
      <c r="J59" s="59">
        <v>456.10343999999998</v>
      </c>
    </row>
    <row r="60" spans="1:12" ht="15.6">
      <c r="A60" s="27">
        <v>6</v>
      </c>
      <c r="B60" s="27" t="s">
        <v>15</v>
      </c>
      <c r="C60" s="27"/>
      <c r="D60" s="59">
        <v>23703.210000000003</v>
      </c>
      <c r="E60" s="59">
        <v>13706.224605535896</v>
      </c>
      <c r="F60" s="59">
        <v>515.85284955713428</v>
      </c>
      <c r="G60" s="59"/>
      <c r="H60" s="59">
        <v>23703.155940000004</v>
      </c>
      <c r="I60" s="59">
        <v>13706.707849999997</v>
      </c>
      <c r="J60" s="59">
        <v>468.01396</v>
      </c>
    </row>
    <row r="61" spans="1:12" ht="15.6">
      <c r="A61" s="27">
        <v>7</v>
      </c>
      <c r="B61" s="27" t="s">
        <v>16</v>
      </c>
      <c r="C61" s="27"/>
      <c r="D61" s="59">
        <v>14695.295999999998</v>
      </c>
      <c r="E61" s="59">
        <v>4552.3470765162556</v>
      </c>
      <c r="F61" s="59">
        <v>857.37587148203932</v>
      </c>
      <c r="G61" s="59"/>
      <c r="H61" s="59">
        <v>14695.295989999999</v>
      </c>
      <c r="I61" s="59">
        <v>4552.5084900000002</v>
      </c>
      <c r="J61" s="59">
        <v>777.86500000000001</v>
      </c>
    </row>
    <row r="62" spans="1:12" ht="15.6">
      <c r="A62" s="27">
        <v>8</v>
      </c>
      <c r="B62" s="27" t="s">
        <v>17</v>
      </c>
      <c r="C62" s="27"/>
      <c r="D62" s="59">
        <v>8402.9047999999984</v>
      </c>
      <c r="E62" s="59">
        <v>1653.007185361434</v>
      </c>
      <c r="F62" s="59">
        <v>39.265812185950978</v>
      </c>
      <c r="G62" s="59"/>
      <c r="H62" s="59">
        <v>8402.9049999999988</v>
      </c>
      <c r="I62" s="59">
        <v>1653.0658000000001</v>
      </c>
      <c r="J62" s="59">
        <v>35.624399999999994</v>
      </c>
    </row>
    <row r="63" spans="1:12" ht="15.6">
      <c r="A63" s="27">
        <v>9</v>
      </c>
      <c r="B63" s="27" t="s">
        <v>18</v>
      </c>
      <c r="C63" s="27"/>
      <c r="D63" s="59">
        <v>17846.648999999998</v>
      </c>
      <c r="E63" s="59">
        <v>2831.9983790442557</v>
      </c>
      <c r="F63" s="59">
        <v>320.20791255108264</v>
      </c>
      <c r="G63" s="59"/>
      <c r="H63" s="59">
        <v>17846.648980000002</v>
      </c>
      <c r="I63" s="59">
        <v>2832.0987899999996</v>
      </c>
      <c r="J63" s="59">
        <v>290.51264000000003</v>
      </c>
    </row>
    <row r="64" spans="1:12" ht="15.6">
      <c r="A64" s="27">
        <v>10</v>
      </c>
      <c r="B64" s="27" t="s">
        <v>19</v>
      </c>
      <c r="C64" s="27"/>
      <c r="D64" s="59">
        <v>6302.6</v>
      </c>
      <c r="E64" s="59">
        <v>878.03586537738465</v>
      </c>
      <c r="F64" s="59">
        <v>65.831000623676701</v>
      </c>
      <c r="G64" s="59"/>
      <c r="H64" s="59">
        <v>6302.6</v>
      </c>
      <c r="I64" s="59">
        <v>878.06700000000001</v>
      </c>
      <c r="J64" s="59">
        <v>59.725999999999999</v>
      </c>
    </row>
    <row r="65" spans="1:12" ht="15.6">
      <c r="A65" s="27">
        <v>11</v>
      </c>
      <c r="B65" s="27" t="s">
        <v>20</v>
      </c>
      <c r="C65" s="27"/>
      <c r="D65" s="59">
        <v>15682.066499999997</v>
      </c>
      <c r="E65" s="59">
        <v>4038.6615914939689</v>
      </c>
      <c r="F65" s="59">
        <v>111.86177864406959</v>
      </c>
      <c r="G65" s="59"/>
      <c r="H65" s="59">
        <v>15682.066469999998</v>
      </c>
      <c r="I65" s="59">
        <v>4038.8057300000009</v>
      </c>
      <c r="J65" s="59">
        <v>101.488</v>
      </c>
    </row>
    <row r="66" spans="1:12" ht="15.6">
      <c r="A66" s="27">
        <v>12</v>
      </c>
      <c r="B66" s="27" t="s">
        <v>21</v>
      </c>
      <c r="C66" s="27"/>
      <c r="D66" s="59">
        <v>16806.299199999998</v>
      </c>
      <c r="E66" s="59">
        <v>2097.0551596878813</v>
      </c>
      <c r="F66" s="59">
        <v>182.29740017330622</v>
      </c>
      <c r="G66" s="59"/>
      <c r="H66" s="59">
        <v>16806.299199999998</v>
      </c>
      <c r="I66" s="59">
        <v>2097.12952</v>
      </c>
      <c r="J66" s="59">
        <v>165.39159999999998</v>
      </c>
    </row>
    <row r="67" spans="1:12" ht="15.6">
      <c r="A67" s="27">
        <v>13</v>
      </c>
      <c r="B67" s="27" t="s">
        <v>22</v>
      </c>
      <c r="C67" s="27"/>
      <c r="D67" s="59">
        <v>6302.6</v>
      </c>
      <c r="E67" s="59">
        <v>1390.5326925487625</v>
      </c>
      <c r="F67" s="59">
        <v>55.254128206558491</v>
      </c>
      <c r="G67" s="59"/>
      <c r="H67" s="59">
        <v>6302.6</v>
      </c>
      <c r="I67" s="59">
        <v>1390.5820000000001</v>
      </c>
      <c r="J67" s="59">
        <v>50.129999999999995</v>
      </c>
    </row>
    <row r="68" spans="1:12" ht="15.6">
      <c r="A68" s="27">
        <v>14</v>
      </c>
      <c r="B68" s="27" t="s">
        <v>23</v>
      </c>
      <c r="C68" s="27"/>
      <c r="D68" s="59">
        <v>15756.199999999997</v>
      </c>
      <c r="E68" s="59">
        <v>2571.8848025149155</v>
      </c>
      <c r="F68" s="59">
        <v>107.57635972391999</v>
      </c>
      <c r="G68" s="59"/>
      <c r="H68" s="59">
        <v>15755.812879999998</v>
      </c>
      <c r="I68" s="59">
        <v>2571.9024600000007</v>
      </c>
      <c r="J68" s="59">
        <v>97.6</v>
      </c>
    </row>
    <row r="69" spans="1:12" ht="15.6">
      <c r="A69" s="27">
        <v>15</v>
      </c>
      <c r="B69" s="27" t="s">
        <v>24</v>
      </c>
      <c r="C69" s="27"/>
      <c r="D69" s="59">
        <v>9453.6</v>
      </c>
      <c r="E69" s="59">
        <v>1250.9906406258249</v>
      </c>
      <c r="F69" s="59">
        <v>38.863943940506907</v>
      </c>
      <c r="G69" s="59"/>
      <c r="H69" s="59">
        <v>9453.6</v>
      </c>
      <c r="I69" s="59">
        <v>1251.0350000000001</v>
      </c>
      <c r="J69" s="59">
        <v>35.259799999999998</v>
      </c>
    </row>
    <row r="70" spans="1:12" ht="15.6">
      <c r="A70" s="27">
        <v>16</v>
      </c>
      <c r="B70" s="27" t="s">
        <v>25</v>
      </c>
      <c r="C70" s="27"/>
      <c r="D70" s="59">
        <v>11554.399999999998</v>
      </c>
      <c r="E70" s="59">
        <v>1637.1769466921569</v>
      </c>
      <c r="F70" s="59">
        <v>27.114533291070003</v>
      </c>
      <c r="G70" s="59"/>
      <c r="H70" s="59">
        <v>11554.399999999998</v>
      </c>
      <c r="I70" s="59">
        <v>1637.2350000000001</v>
      </c>
      <c r="J70" s="59">
        <v>24.6</v>
      </c>
    </row>
    <row r="71" spans="1:12" ht="15.6">
      <c r="A71" s="27">
        <v>17</v>
      </c>
      <c r="B71" s="27" t="s">
        <v>28</v>
      </c>
      <c r="C71" s="27"/>
      <c r="D71" s="59">
        <v>16796.011399999999</v>
      </c>
      <c r="E71" s="59">
        <v>4015.5081125023794</v>
      </c>
      <c r="F71" s="59">
        <v>139.4253550596429</v>
      </c>
      <c r="G71" s="59"/>
      <c r="H71" s="59">
        <v>16796.011350000001</v>
      </c>
      <c r="I71" s="59">
        <v>4015.6506499999996</v>
      </c>
      <c r="J71" s="59">
        <v>126.4954</v>
      </c>
    </row>
    <row r="72" spans="1:12" ht="15.6">
      <c r="A72" s="27">
        <v>18</v>
      </c>
      <c r="B72" s="27" t="s">
        <v>26</v>
      </c>
      <c r="C72" s="27"/>
      <c r="D72" s="59">
        <v>3151.2</v>
      </c>
      <c r="E72" s="59">
        <v>941.23462438747845</v>
      </c>
      <c r="F72" s="59">
        <v>44.088672017999997</v>
      </c>
      <c r="G72" s="59"/>
      <c r="H72" s="59">
        <v>3151.2</v>
      </c>
      <c r="I72" s="59">
        <v>941.26800000000003</v>
      </c>
      <c r="J72" s="59">
        <v>40</v>
      </c>
    </row>
    <row r="73" spans="1:12" ht="15.6">
      <c r="A73" s="79" t="s">
        <v>34</v>
      </c>
      <c r="B73" s="80"/>
      <c r="C73" s="27"/>
      <c r="D73" s="59">
        <v>249328.13080000001</v>
      </c>
      <c r="E73" s="59">
        <v>71067.211449512484</v>
      </c>
      <c r="F73" s="59">
        <v>3939.4012895779879</v>
      </c>
      <c r="G73" s="60"/>
      <c r="H73" s="60">
        <v>249315.76956000004</v>
      </c>
      <c r="I73" s="61">
        <v>71053.558539999984</v>
      </c>
      <c r="J73" s="61">
        <v>3574.0695399999995</v>
      </c>
      <c r="L73" s="22"/>
    </row>
    <row r="74" spans="1:12" ht="15.6">
      <c r="A74" s="3"/>
      <c r="B74" s="23" t="s">
        <v>48</v>
      </c>
      <c r="C74" s="12"/>
      <c r="D74" s="23"/>
      <c r="E74" s="23"/>
      <c r="F74" s="23"/>
      <c r="G74" s="56"/>
      <c r="H74" s="55"/>
      <c r="I74" s="57"/>
      <c r="J74" s="58"/>
    </row>
    <row r="75" spans="1:12" ht="15.6">
      <c r="A75" s="84" t="s">
        <v>4</v>
      </c>
      <c r="B75" s="86" t="s">
        <v>5</v>
      </c>
      <c r="C75" s="95" t="s">
        <v>62</v>
      </c>
      <c r="D75" s="91"/>
      <c r="E75" s="91"/>
      <c r="F75" s="92"/>
      <c r="G75" s="95" t="s">
        <v>6</v>
      </c>
      <c r="H75" s="91"/>
      <c r="I75" s="91"/>
      <c r="J75" s="92"/>
    </row>
    <row r="76" spans="1:12" ht="28.2">
      <c r="A76" s="85"/>
      <c r="B76" s="87"/>
      <c r="C76" s="31" t="s">
        <v>7</v>
      </c>
      <c r="D76" s="46" t="s">
        <v>57</v>
      </c>
      <c r="E76" s="46" t="s">
        <v>38</v>
      </c>
      <c r="F76" s="46" t="s">
        <v>10</v>
      </c>
      <c r="G76" s="46" t="s">
        <v>7</v>
      </c>
      <c r="H76" s="46" t="s">
        <v>8</v>
      </c>
      <c r="I76" s="46" t="s">
        <v>9</v>
      </c>
      <c r="J76" s="46" t="s">
        <v>10</v>
      </c>
    </row>
    <row r="77" spans="1:12" ht="15.6">
      <c r="A77" s="28">
        <v>1</v>
      </c>
      <c r="B77" s="28">
        <v>2</v>
      </c>
      <c r="C77" s="28">
        <v>3</v>
      </c>
      <c r="D77" s="47">
        <v>4</v>
      </c>
      <c r="E77" s="47">
        <v>5</v>
      </c>
      <c r="F77" s="47">
        <v>6</v>
      </c>
      <c r="G77" s="47">
        <v>7</v>
      </c>
      <c r="H77" s="47">
        <v>8</v>
      </c>
      <c r="I77" s="47">
        <v>9</v>
      </c>
      <c r="J77" s="47">
        <v>10</v>
      </c>
    </row>
    <row r="78" spans="1:12" ht="15.6">
      <c r="A78" s="27">
        <v>1</v>
      </c>
      <c r="B78" s="27" t="s">
        <v>11</v>
      </c>
      <c r="C78" s="30"/>
      <c r="D78" s="62">
        <v>18.911000000000001</v>
      </c>
      <c r="E78" s="59"/>
      <c r="F78" s="59"/>
      <c r="G78" s="59"/>
      <c r="H78" s="62">
        <v>18.911000000000001</v>
      </c>
      <c r="I78" s="59"/>
      <c r="J78" s="59"/>
    </row>
    <row r="79" spans="1:12" ht="15.6">
      <c r="A79" s="27">
        <v>2</v>
      </c>
      <c r="B79" s="27" t="s">
        <v>12</v>
      </c>
      <c r="C79" s="30"/>
      <c r="D79" s="59">
        <v>48.506</v>
      </c>
      <c r="E79" s="59"/>
      <c r="F79" s="59"/>
      <c r="G79" s="59"/>
      <c r="H79" s="59">
        <v>48.506</v>
      </c>
      <c r="I79" s="59"/>
      <c r="J79" s="59"/>
    </row>
    <row r="80" spans="1:12" ht="15.6">
      <c r="A80" s="27">
        <v>3</v>
      </c>
      <c r="B80" s="27" t="s">
        <v>13</v>
      </c>
      <c r="C80" s="30"/>
      <c r="D80" s="59">
        <v>46.862000000000002</v>
      </c>
      <c r="E80" s="59"/>
      <c r="F80" s="59"/>
      <c r="G80" s="59"/>
      <c r="H80" s="59">
        <v>46.862000000000002</v>
      </c>
      <c r="I80" s="59"/>
      <c r="J80" s="59"/>
    </row>
    <row r="81" spans="1:10" ht="15.6" customHeight="1">
      <c r="A81" s="27">
        <v>4</v>
      </c>
      <c r="B81" s="27" t="s">
        <v>14</v>
      </c>
      <c r="C81" s="30"/>
      <c r="D81" s="59">
        <v>58.372999999999998</v>
      </c>
      <c r="E81" s="59"/>
      <c r="F81" s="59"/>
      <c r="G81" s="59"/>
      <c r="H81" s="59">
        <v>58.372999999999998</v>
      </c>
      <c r="I81" s="59"/>
      <c r="J81" s="59"/>
    </row>
    <row r="82" spans="1:10" ht="17.399999999999999" customHeight="1">
      <c r="A82" s="27">
        <v>5</v>
      </c>
      <c r="B82" s="27" t="s">
        <v>39</v>
      </c>
      <c r="C82" s="30"/>
      <c r="D82" s="59">
        <v>49.329000000000001</v>
      </c>
      <c r="E82" s="59"/>
      <c r="F82" s="59"/>
      <c r="G82" s="59"/>
      <c r="H82" s="59">
        <v>49.329000000000001</v>
      </c>
      <c r="I82" s="59"/>
      <c r="J82" s="59"/>
    </row>
    <row r="83" spans="1:10" ht="15.6">
      <c r="A83" s="27">
        <v>6</v>
      </c>
      <c r="B83" s="27" t="s">
        <v>15</v>
      </c>
      <c r="C83" s="30"/>
      <c r="D83" s="59">
        <v>80.569999999999993</v>
      </c>
      <c r="E83" s="59"/>
      <c r="F83" s="59"/>
      <c r="G83" s="59"/>
      <c r="H83" s="59">
        <v>80.569999999999993</v>
      </c>
      <c r="I83" s="59"/>
      <c r="J83" s="59"/>
    </row>
    <row r="84" spans="1:10" ht="15.6" customHeight="1">
      <c r="A84" s="27">
        <v>7</v>
      </c>
      <c r="B84" s="27" t="s">
        <v>16</v>
      </c>
      <c r="C84" s="30"/>
      <c r="D84" s="59">
        <v>64.948999999999998</v>
      </c>
      <c r="E84" s="59"/>
      <c r="F84" s="59"/>
      <c r="G84" s="59"/>
      <c r="H84" s="59">
        <v>64.948999999999998</v>
      </c>
      <c r="I84" s="59"/>
      <c r="J84" s="59"/>
    </row>
    <row r="85" spans="1:10" ht="15.6">
      <c r="A85" s="27">
        <v>8</v>
      </c>
      <c r="B85" s="27" t="s">
        <v>17</v>
      </c>
      <c r="C85" s="30"/>
      <c r="D85" s="59">
        <v>27.131</v>
      </c>
      <c r="E85" s="59"/>
      <c r="F85" s="59"/>
      <c r="G85" s="59"/>
      <c r="H85" s="59">
        <v>27.131</v>
      </c>
      <c r="I85" s="59"/>
      <c r="J85" s="59"/>
    </row>
    <row r="86" spans="1:10" ht="15.6">
      <c r="A86" s="27">
        <v>9</v>
      </c>
      <c r="B86" s="27" t="s">
        <v>18</v>
      </c>
      <c r="C86" s="30"/>
      <c r="D86" s="59">
        <v>64.95</v>
      </c>
      <c r="E86" s="59"/>
      <c r="F86" s="59"/>
      <c r="G86" s="59"/>
      <c r="H86" s="59">
        <v>64.95</v>
      </c>
      <c r="I86" s="59"/>
      <c r="J86" s="59"/>
    </row>
    <row r="87" spans="1:10" ht="15.6">
      <c r="A87" s="27">
        <v>10</v>
      </c>
      <c r="B87" s="27" t="s">
        <v>19</v>
      </c>
      <c r="C87" s="30"/>
      <c r="D87" s="59">
        <v>35.351999999999997</v>
      </c>
      <c r="E87" s="59"/>
      <c r="F87" s="59"/>
      <c r="G87" s="59"/>
      <c r="H87" s="59">
        <v>35.351999999999997</v>
      </c>
      <c r="I87" s="59"/>
      <c r="J87" s="59"/>
    </row>
    <row r="88" spans="1:10" ht="15.6">
      <c r="A88" s="27">
        <v>11</v>
      </c>
      <c r="B88" s="27" t="s">
        <v>20</v>
      </c>
      <c r="C88" s="30"/>
      <c r="D88" s="59">
        <v>32.885999999999996</v>
      </c>
      <c r="E88" s="59"/>
      <c r="F88" s="59"/>
      <c r="G88" s="59"/>
      <c r="H88" s="59">
        <v>32.885999999999996</v>
      </c>
      <c r="I88" s="59"/>
      <c r="J88" s="59"/>
    </row>
    <row r="89" spans="1:10" ht="15.6">
      <c r="A89" s="27">
        <v>12</v>
      </c>
      <c r="B89" s="27" t="s">
        <v>21</v>
      </c>
      <c r="C89" s="30"/>
      <c r="D89" s="59">
        <v>32.064</v>
      </c>
      <c r="E89" s="59"/>
      <c r="F89" s="59"/>
      <c r="G89" s="59"/>
      <c r="H89" s="59">
        <v>32.064</v>
      </c>
      <c r="I89" s="59"/>
      <c r="J89" s="59"/>
    </row>
    <row r="90" spans="1:10" ht="15.6">
      <c r="A90" s="27">
        <v>13</v>
      </c>
      <c r="B90" s="27" t="s">
        <v>22</v>
      </c>
      <c r="C90" s="30"/>
      <c r="D90" s="59">
        <v>39.463000000000001</v>
      </c>
      <c r="E90" s="59"/>
      <c r="F90" s="59"/>
      <c r="G90" s="59"/>
      <c r="H90" s="59">
        <v>39.463000000000001</v>
      </c>
      <c r="I90" s="59"/>
      <c r="J90" s="59"/>
    </row>
    <row r="91" spans="1:10" ht="15.6">
      <c r="A91" s="27">
        <v>14</v>
      </c>
      <c r="B91" s="27" t="s">
        <v>23</v>
      </c>
      <c r="C91" s="30"/>
      <c r="D91" s="59">
        <v>26.308999999999997</v>
      </c>
      <c r="E91" s="59"/>
      <c r="F91" s="59"/>
      <c r="G91" s="59"/>
      <c r="H91" s="59">
        <v>26.308999999999997</v>
      </c>
      <c r="I91" s="59"/>
      <c r="J91" s="59"/>
    </row>
    <row r="92" spans="1:10" ht="15.6">
      <c r="A92" s="27">
        <v>15</v>
      </c>
      <c r="B92" s="27" t="s">
        <v>24</v>
      </c>
      <c r="C92" s="30"/>
      <c r="D92" s="59">
        <v>33.707999999999998</v>
      </c>
      <c r="E92" s="59"/>
      <c r="F92" s="59"/>
      <c r="G92" s="59"/>
      <c r="H92" s="59">
        <v>33.707999999999998</v>
      </c>
      <c r="I92" s="59"/>
      <c r="J92" s="59"/>
    </row>
    <row r="93" spans="1:10" ht="15.6">
      <c r="A93" s="27">
        <v>16</v>
      </c>
      <c r="B93" s="27" t="s">
        <v>25</v>
      </c>
      <c r="C93" s="30"/>
      <c r="D93" s="59">
        <v>17.265000000000001</v>
      </c>
      <c r="E93" s="59"/>
      <c r="F93" s="59"/>
      <c r="G93" s="59"/>
      <c r="H93" s="59">
        <v>17.265000000000001</v>
      </c>
      <c r="I93" s="59"/>
      <c r="J93" s="59"/>
    </row>
    <row r="94" spans="1:10" ht="15.6">
      <c r="A94" s="27">
        <v>17</v>
      </c>
      <c r="B94" s="27" t="s">
        <v>28</v>
      </c>
      <c r="C94" s="30"/>
      <c r="D94" s="59">
        <v>41.929000000000002</v>
      </c>
      <c r="E94" s="59"/>
      <c r="F94" s="59"/>
      <c r="G94" s="59"/>
      <c r="H94" s="59">
        <v>41.929000000000002</v>
      </c>
      <c r="I94" s="59"/>
      <c r="J94" s="59"/>
    </row>
    <row r="95" spans="1:10" ht="15.6">
      <c r="A95" s="27">
        <v>18</v>
      </c>
      <c r="B95" s="27" t="s">
        <v>26</v>
      </c>
      <c r="C95" s="30"/>
      <c r="D95" s="59">
        <v>16.443000000000001</v>
      </c>
      <c r="E95" s="59"/>
      <c r="F95" s="59"/>
      <c r="G95" s="59"/>
      <c r="H95" s="59">
        <v>16.443000000000001</v>
      </c>
      <c r="I95" s="59"/>
      <c r="J95" s="59"/>
    </row>
    <row r="96" spans="1:10" ht="15.6">
      <c r="A96" s="96" t="s">
        <v>34</v>
      </c>
      <c r="B96" s="96"/>
      <c r="C96" s="10"/>
      <c r="D96" s="59">
        <v>734.99999999999977</v>
      </c>
      <c r="E96" s="59"/>
      <c r="F96" s="59"/>
      <c r="G96" s="59"/>
      <c r="H96" s="59">
        <v>735</v>
      </c>
      <c r="I96" s="59"/>
      <c r="J96" s="59"/>
    </row>
    <row r="97" spans="1:10" ht="15.6">
      <c r="B97" s="13" t="s">
        <v>51</v>
      </c>
      <c r="C97" s="12"/>
      <c r="D97" s="23"/>
      <c r="E97" s="23"/>
      <c r="F97" s="23"/>
      <c r="G97" s="23"/>
      <c r="H97" s="23"/>
      <c r="I97" s="23"/>
      <c r="J97" s="23"/>
    </row>
    <row r="98" spans="1:10" ht="15.6">
      <c r="A98" s="84" t="s">
        <v>4</v>
      </c>
      <c r="B98" s="86" t="s">
        <v>5</v>
      </c>
      <c r="C98" s="88" t="s">
        <v>62</v>
      </c>
      <c r="D98" s="89"/>
      <c r="E98" s="89"/>
      <c r="F98" s="90"/>
      <c r="G98" s="95" t="s">
        <v>6</v>
      </c>
      <c r="H98" s="91"/>
      <c r="I98" s="91"/>
      <c r="J98" s="92"/>
    </row>
    <row r="99" spans="1:10" ht="28.2">
      <c r="A99" s="85"/>
      <c r="B99" s="87"/>
      <c r="C99" s="31" t="s">
        <v>7</v>
      </c>
      <c r="D99" s="46" t="s">
        <v>35</v>
      </c>
      <c r="E99" s="46" t="s">
        <v>46</v>
      </c>
      <c r="F99" s="46" t="s">
        <v>10</v>
      </c>
      <c r="G99" s="46" t="s">
        <v>7</v>
      </c>
      <c r="H99" s="46" t="s">
        <v>8</v>
      </c>
      <c r="I99" s="46" t="s">
        <v>9</v>
      </c>
      <c r="J99" s="46" t="s">
        <v>10</v>
      </c>
    </row>
    <row r="100" spans="1:10" ht="15.6">
      <c r="A100" s="28">
        <v>1</v>
      </c>
      <c r="B100" s="28">
        <v>2</v>
      </c>
      <c r="C100" s="28">
        <v>3</v>
      </c>
      <c r="D100" s="47">
        <v>4</v>
      </c>
      <c r="E100" s="47">
        <v>5</v>
      </c>
      <c r="F100" s="47">
        <v>6</v>
      </c>
      <c r="G100" s="47">
        <v>7</v>
      </c>
      <c r="H100" s="47">
        <v>8</v>
      </c>
      <c r="I100" s="47">
        <v>9</v>
      </c>
      <c r="J100" s="47">
        <v>10</v>
      </c>
    </row>
    <row r="101" spans="1:10" ht="15.6">
      <c r="A101" s="27">
        <v>1</v>
      </c>
      <c r="B101" s="27" t="s">
        <v>11</v>
      </c>
      <c r="C101" s="30"/>
      <c r="D101" s="49">
        <v>13200</v>
      </c>
      <c r="E101" s="63">
        <v>694.73691894736839</v>
      </c>
      <c r="F101" s="64"/>
      <c r="G101" s="63"/>
      <c r="H101" s="63">
        <v>13194.191929999999</v>
      </c>
      <c r="I101" s="63">
        <v>694.43124</v>
      </c>
      <c r="J101" s="49"/>
    </row>
    <row r="102" spans="1:10" ht="15.6">
      <c r="A102" s="27">
        <v>2</v>
      </c>
      <c r="B102" s="27" t="s">
        <v>12</v>
      </c>
      <c r="C102" s="30"/>
      <c r="D102" s="49">
        <v>21385</v>
      </c>
      <c r="E102" s="63">
        <v>1125.6457198595133</v>
      </c>
      <c r="F102" s="64"/>
      <c r="G102" s="63"/>
      <c r="H102" s="63">
        <v>21384.999100000001</v>
      </c>
      <c r="I102" s="63">
        <v>1125.6456700000003</v>
      </c>
      <c r="J102" s="49"/>
    </row>
    <row r="103" spans="1:10" ht="15.6">
      <c r="A103" s="27">
        <v>3</v>
      </c>
      <c r="B103" s="27" t="s">
        <v>13</v>
      </c>
      <c r="C103" s="30"/>
      <c r="D103" s="49">
        <v>24165.116000000002</v>
      </c>
      <c r="E103" s="63">
        <v>1271.8485973684212</v>
      </c>
      <c r="F103" s="64"/>
      <c r="G103" s="63"/>
      <c r="H103" s="63">
        <v>24165.116000000002</v>
      </c>
      <c r="I103" s="63">
        <v>1271.8486000000003</v>
      </c>
      <c r="J103" s="49"/>
    </row>
    <row r="104" spans="1:10" ht="15.6" customHeight="1">
      <c r="A104" s="27">
        <v>4</v>
      </c>
      <c r="B104" s="27" t="s">
        <v>14</v>
      </c>
      <c r="C104" s="30"/>
      <c r="D104" s="49">
        <v>100650.00000000003</v>
      </c>
      <c r="E104" s="63">
        <v>6718.4212600000001</v>
      </c>
      <c r="F104" s="64"/>
      <c r="G104" s="63"/>
      <c r="H104" s="63">
        <v>100417.88400999999</v>
      </c>
      <c r="I104" s="63">
        <v>6698.4260599999998</v>
      </c>
      <c r="J104" s="49"/>
    </row>
    <row r="105" spans="1:10" ht="18.600000000000001" customHeight="1">
      <c r="A105" s="27">
        <v>5</v>
      </c>
      <c r="B105" s="27" t="s">
        <v>32</v>
      </c>
      <c r="C105" s="30"/>
      <c r="D105" s="49">
        <v>72196.929999999978</v>
      </c>
      <c r="E105" s="63">
        <v>3799.8386400000022</v>
      </c>
      <c r="F105" s="64"/>
      <c r="G105" s="63"/>
      <c r="H105" s="63">
        <v>64055.404689999996</v>
      </c>
      <c r="I105" s="63">
        <v>3371.3372999999997</v>
      </c>
      <c r="J105" s="49"/>
    </row>
    <row r="106" spans="1:10" ht="15.6">
      <c r="A106" s="27">
        <v>6</v>
      </c>
      <c r="B106" s="27" t="s">
        <v>15</v>
      </c>
      <c r="C106" s="30"/>
      <c r="D106" s="49">
        <v>53870</v>
      </c>
      <c r="E106" s="63">
        <v>3379.9588642105264</v>
      </c>
      <c r="F106" s="64"/>
      <c r="G106" s="63"/>
      <c r="H106" s="63">
        <v>52790.152139999998</v>
      </c>
      <c r="I106" s="63">
        <v>3323.0076899999999</v>
      </c>
      <c r="J106" s="49"/>
    </row>
    <row r="107" spans="1:10" ht="15.6">
      <c r="A107" s="27">
        <v>7</v>
      </c>
      <c r="B107" s="27" t="s">
        <v>16</v>
      </c>
      <c r="C107" s="30"/>
      <c r="D107" s="49">
        <v>9196.1630000000005</v>
      </c>
      <c r="E107" s="63">
        <v>484.01064000000002</v>
      </c>
      <c r="F107" s="64"/>
      <c r="G107" s="63"/>
      <c r="H107" s="63">
        <v>9196.1630000000005</v>
      </c>
      <c r="I107" s="63">
        <v>484.01064000000002</v>
      </c>
      <c r="J107" s="49"/>
    </row>
    <row r="108" spans="1:10" ht="15.6">
      <c r="A108" s="27">
        <v>8</v>
      </c>
      <c r="B108" s="27" t="s">
        <v>17</v>
      </c>
      <c r="C108" s="30"/>
      <c r="D108" s="49">
        <v>9901.8799999999992</v>
      </c>
      <c r="E108" s="63">
        <v>521.15163000000007</v>
      </c>
      <c r="F108" s="64"/>
      <c r="G108" s="63"/>
      <c r="H108" s="63">
        <v>9895.0950599999996</v>
      </c>
      <c r="I108" s="63">
        <v>520.79453000000001</v>
      </c>
      <c r="J108" s="49"/>
    </row>
    <row r="109" spans="1:10" ht="15.6">
      <c r="A109" s="27">
        <v>9</v>
      </c>
      <c r="B109" s="27" t="s">
        <v>18</v>
      </c>
      <c r="C109" s="30"/>
      <c r="D109" s="49">
        <v>15695</v>
      </c>
      <c r="E109" s="63">
        <v>826.05268000000001</v>
      </c>
      <c r="F109" s="64"/>
      <c r="G109" s="63"/>
      <c r="H109" s="63">
        <v>15649.913980000001</v>
      </c>
      <c r="I109" s="63">
        <v>823.67973000000006</v>
      </c>
      <c r="J109" s="49"/>
    </row>
    <row r="110" spans="1:10" ht="15.6">
      <c r="A110" s="27">
        <v>10</v>
      </c>
      <c r="B110" s="27" t="s">
        <v>19</v>
      </c>
      <c r="C110" s="30"/>
      <c r="D110" s="49">
        <v>7099.9999999999991</v>
      </c>
      <c r="E110" s="63">
        <v>4561.2739200000005</v>
      </c>
      <c r="F110" s="64"/>
      <c r="G110" s="63"/>
      <c r="H110" s="63">
        <v>7099.9997499999999</v>
      </c>
      <c r="I110" s="63">
        <v>4561.2741699999997</v>
      </c>
      <c r="J110" s="49"/>
    </row>
    <row r="111" spans="1:10" ht="15.6">
      <c r="A111" s="27">
        <v>11</v>
      </c>
      <c r="B111" s="27" t="s">
        <v>20</v>
      </c>
      <c r="C111" s="30"/>
      <c r="D111" s="49">
        <v>25115.1</v>
      </c>
      <c r="E111" s="63">
        <v>1321.8473642105259</v>
      </c>
      <c r="F111" s="64"/>
      <c r="G111" s="63"/>
      <c r="H111" s="63">
        <v>24246.371230000001</v>
      </c>
      <c r="I111" s="63">
        <v>1276.1247699999999</v>
      </c>
      <c r="J111" s="49"/>
    </row>
    <row r="112" spans="1:10" ht="15.6">
      <c r="A112" s="27">
        <v>12</v>
      </c>
      <c r="B112" s="27" t="s">
        <v>21</v>
      </c>
      <c r="C112" s="30"/>
      <c r="D112" s="49">
        <v>16750</v>
      </c>
      <c r="E112" s="63">
        <v>881.57908950000024</v>
      </c>
      <c r="F112" s="64"/>
      <c r="G112" s="63"/>
      <c r="H112" s="63">
        <v>16747.5</v>
      </c>
      <c r="I112" s="63">
        <v>881.44750999999985</v>
      </c>
      <c r="J112" s="49"/>
    </row>
    <row r="113" spans="1:13" ht="15.6">
      <c r="A113" s="27">
        <v>13</v>
      </c>
      <c r="B113" s="27" t="s">
        <v>22</v>
      </c>
      <c r="C113" s="30"/>
      <c r="D113" s="49">
        <v>6850</v>
      </c>
      <c r="E113" s="63">
        <v>360.53100000000001</v>
      </c>
      <c r="F113" s="64"/>
      <c r="G113" s="63"/>
      <c r="H113" s="63">
        <v>6849.9138000000003</v>
      </c>
      <c r="I113" s="63">
        <v>360.52646000000004</v>
      </c>
      <c r="J113" s="49"/>
    </row>
    <row r="114" spans="1:13" ht="15.6">
      <c r="A114" s="27">
        <v>14</v>
      </c>
      <c r="B114" s="27" t="s">
        <v>23</v>
      </c>
      <c r="C114" s="30"/>
      <c r="D114" s="49">
        <v>22100</v>
      </c>
      <c r="E114" s="63">
        <v>1164.3186499999999</v>
      </c>
      <c r="F114" s="64"/>
      <c r="G114" s="63"/>
      <c r="H114" s="63">
        <v>22098.209189999998</v>
      </c>
      <c r="I114" s="63">
        <v>1164.2663500000001</v>
      </c>
      <c r="J114" s="49"/>
    </row>
    <row r="115" spans="1:13" ht="15.6">
      <c r="A115" s="27">
        <v>15</v>
      </c>
      <c r="B115" s="27" t="s">
        <v>24</v>
      </c>
      <c r="C115" s="30"/>
      <c r="D115" s="49">
        <v>15608.837</v>
      </c>
      <c r="E115" s="63">
        <v>821.51780999999994</v>
      </c>
      <c r="F115" s="64"/>
      <c r="G115" s="63"/>
      <c r="H115" s="63">
        <v>15608.8367</v>
      </c>
      <c r="I115" s="63">
        <v>821.51778999999999</v>
      </c>
      <c r="J115" s="49"/>
    </row>
    <row r="116" spans="1:13" ht="15.6">
      <c r="A116" s="27">
        <v>16</v>
      </c>
      <c r="B116" s="27" t="s">
        <v>25</v>
      </c>
      <c r="C116" s="30"/>
      <c r="D116" s="49">
        <v>11348</v>
      </c>
      <c r="E116" s="63">
        <v>597.26326105263172</v>
      </c>
      <c r="F116" s="64"/>
      <c r="G116" s="63"/>
      <c r="H116" s="63">
        <v>11348</v>
      </c>
      <c r="I116" s="63">
        <v>597.26326000000006</v>
      </c>
      <c r="J116" s="49"/>
    </row>
    <row r="117" spans="1:13" ht="15.6">
      <c r="A117" s="27">
        <v>17</v>
      </c>
      <c r="B117" s="27" t="s">
        <v>28</v>
      </c>
      <c r="C117" s="30"/>
      <c r="D117" s="49">
        <v>40105</v>
      </c>
      <c r="E117" s="63">
        <v>2193.6114694736843</v>
      </c>
      <c r="F117" s="64"/>
      <c r="G117" s="63"/>
      <c r="H117" s="63">
        <v>40018.838759999999</v>
      </c>
      <c r="I117" s="63">
        <v>2186.6245899999999</v>
      </c>
      <c r="J117" s="49"/>
    </row>
    <row r="118" spans="1:13" ht="15.6">
      <c r="A118" s="27">
        <v>18</v>
      </c>
      <c r="B118" s="27" t="s">
        <v>26</v>
      </c>
      <c r="C118" s="30"/>
      <c r="D118" s="49">
        <v>14164.9</v>
      </c>
      <c r="E118" s="63">
        <v>745.52753777011151</v>
      </c>
      <c r="F118" s="64"/>
      <c r="G118" s="63"/>
      <c r="H118" s="63">
        <v>14164.89393</v>
      </c>
      <c r="I118" s="63">
        <v>745.52720999999997</v>
      </c>
      <c r="J118" s="49"/>
    </row>
    <row r="119" spans="1:13" ht="15.6">
      <c r="A119" s="96" t="s">
        <v>59</v>
      </c>
      <c r="B119" s="96"/>
      <c r="C119" s="27"/>
      <c r="D119" s="49">
        <f>SUM(D101:D118)</f>
        <v>479401.92600000004</v>
      </c>
      <c r="E119" s="49">
        <f>SUM(E101:E118)</f>
        <v>31469.135052392783</v>
      </c>
      <c r="F119" s="64">
        <v>0</v>
      </c>
      <c r="G119" s="63">
        <v>0</v>
      </c>
      <c r="H119" s="63">
        <v>468939.48327000008</v>
      </c>
      <c r="I119" s="63">
        <v>30916.753570000001</v>
      </c>
      <c r="J119" s="49">
        <v>0</v>
      </c>
      <c r="L119" s="22"/>
    </row>
    <row r="120" spans="1:13" ht="15.6">
      <c r="A120" s="96" t="s">
        <v>27</v>
      </c>
      <c r="B120" s="80"/>
      <c r="C120" s="27"/>
      <c r="D120" s="49">
        <f>2242.3+777.7</f>
        <v>3020</v>
      </c>
      <c r="E120" s="63"/>
      <c r="F120" s="64"/>
      <c r="G120" s="63"/>
      <c r="H120" s="49">
        <v>2242.3000000000002</v>
      </c>
      <c r="I120" s="63"/>
      <c r="J120" s="49"/>
    </row>
    <row r="121" spans="1:13" ht="15.6">
      <c r="A121" s="36" t="s">
        <v>29</v>
      </c>
      <c r="B121" s="36"/>
      <c r="C121" s="27"/>
      <c r="D121" s="49">
        <f>SUM(D27,D50,D73,D96,D119,D120)</f>
        <v>992040.97110218764</v>
      </c>
      <c r="E121" s="49">
        <f>SUM(E27,E50,E73,E96,E119,E120)</f>
        <v>154405.68990381778</v>
      </c>
      <c r="F121" s="49">
        <f t="shared" ref="F121:G121" si="1">SUM(F27,F50,F73,F96,F119,F120)</f>
        <v>6393.9885670586882</v>
      </c>
      <c r="G121" s="49">
        <f t="shared" si="1"/>
        <v>0</v>
      </c>
      <c r="H121" s="49">
        <f>SUM(H27,H50,H73,H96,H119,H120)</f>
        <v>980788.46712000016</v>
      </c>
      <c r="I121" s="49">
        <f>SUM(I27,I50,I73,I96,I119,I120)</f>
        <v>153839.65549999999</v>
      </c>
      <c r="J121" s="49">
        <f>SUM(J27,J50,J73,J96,J119,J120)</f>
        <v>6396.0364100000006</v>
      </c>
      <c r="M121" s="22"/>
    </row>
    <row r="122" spans="1:13" ht="15.6">
      <c r="A122" s="36"/>
      <c r="B122" s="37" t="s">
        <v>58</v>
      </c>
      <c r="C122" s="27"/>
      <c r="D122" s="65"/>
      <c r="E122" s="66"/>
      <c r="F122" s="67"/>
      <c r="G122" s="66"/>
      <c r="H122" s="66"/>
      <c r="I122" s="66"/>
      <c r="J122" s="49"/>
    </row>
    <row r="123" spans="1:13" ht="15.6">
      <c r="A123" s="84" t="s">
        <v>4</v>
      </c>
      <c r="B123" s="86" t="s">
        <v>5</v>
      </c>
      <c r="C123" s="88" t="s">
        <v>63</v>
      </c>
      <c r="D123" s="89"/>
      <c r="E123" s="89"/>
      <c r="F123" s="90"/>
      <c r="G123" s="95" t="s">
        <v>6</v>
      </c>
      <c r="H123" s="91"/>
      <c r="I123" s="91"/>
      <c r="J123" s="92"/>
    </row>
    <row r="124" spans="1:13" ht="28.2">
      <c r="A124" s="85"/>
      <c r="B124" s="87"/>
      <c r="C124" s="31" t="s">
        <v>7</v>
      </c>
      <c r="D124" s="46" t="s">
        <v>57</v>
      </c>
      <c r="E124" s="46" t="s">
        <v>38</v>
      </c>
      <c r="F124" s="46" t="s">
        <v>10</v>
      </c>
      <c r="G124" s="46" t="s">
        <v>7</v>
      </c>
      <c r="H124" s="46" t="s">
        <v>8</v>
      </c>
      <c r="I124" s="46" t="s">
        <v>9</v>
      </c>
      <c r="J124" s="46" t="s">
        <v>10</v>
      </c>
    </row>
    <row r="125" spans="1:13" ht="15.6">
      <c r="A125" s="28">
        <v>1</v>
      </c>
      <c r="B125" s="28">
        <v>2</v>
      </c>
      <c r="C125" s="28">
        <v>3</v>
      </c>
      <c r="D125" s="47">
        <v>4</v>
      </c>
      <c r="E125" s="47">
        <v>5</v>
      </c>
      <c r="F125" s="47">
        <v>6</v>
      </c>
      <c r="G125" s="47">
        <v>7</v>
      </c>
      <c r="H125" s="47">
        <v>8</v>
      </c>
      <c r="I125" s="47">
        <v>9</v>
      </c>
      <c r="J125" s="47">
        <v>10</v>
      </c>
    </row>
    <row r="126" spans="1:13" ht="15.6">
      <c r="A126" s="79" t="s">
        <v>27</v>
      </c>
      <c r="B126" s="80"/>
      <c r="C126" s="19"/>
      <c r="D126" s="51">
        <v>592244.15</v>
      </c>
      <c r="E126" s="47"/>
      <c r="F126" s="47"/>
      <c r="G126" s="47"/>
      <c r="H126" s="51">
        <v>592244.15</v>
      </c>
      <c r="I126" s="47"/>
      <c r="J126" s="47"/>
    </row>
    <row r="127" spans="1:13" ht="18" customHeight="1">
      <c r="A127" s="79" t="s">
        <v>29</v>
      </c>
      <c r="B127" s="80"/>
      <c r="C127" s="19"/>
      <c r="D127" s="51">
        <v>592244.15</v>
      </c>
      <c r="E127" s="47"/>
      <c r="F127" s="47"/>
      <c r="G127" s="47"/>
      <c r="H127" s="51">
        <v>592244.15</v>
      </c>
      <c r="I127" s="47"/>
      <c r="J127" s="47"/>
    </row>
    <row r="128" spans="1:13" ht="15.6" customHeight="1">
      <c r="A128" s="3"/>
      <c r="B128" s="81" t="s">
        <v>52</v>
      </c>
      <c r="C128" s="82"/>
      <c r="D128" s="82"/>
      <c r="E128" s="82"/>
      <c r="F128" s="82"/>
      <c r="G128" s="82"/>
      <c r="H128" s="82"/>
      <c r="I128" s="82"/>
      <c r="J128" s="83"/>
    </row>
    <row r="129" spans="1:10" ht="15.6">
      <c r="A129" s="84" t="s">
        <v>4</v>
      </c>
      <c r="B129" s="86" t="s">
        <v>5</v>
      </c>
      <c r="C129" s="88" t="s">
        <v>62</v>
      </c>
      <c r="D129" s="89"/>
      <c r="E129" s="89"/>
      <c r="F129" s="90"/>
      <c r="G129" s="95" t="s">
        <v>6</v>
      </c>
      <c r="H129" s="91"/>
      <c r="I129" s="91"/>
      <c r="J129" s="92"/>
    </row>
    <row r="130" spans="1:10" ht="28.2">
      <c r="A130" s="85"/>
      <c r="B130" s="87"/>
      <c r="C130" s="31" t="s">
        <v>7</v>
      </c>
      <c r="D130" s="46" t="s">
        <v>42</v>
      </c>
      <c r="E130" s="46" t="s">
        <v>43</v>
      </c>
      <c r="F130" s="46" t="s">
        <v>10</v>
      </c>
      <c r="G130" s="46" t="s">
        <v>7</v>
      </c>
      <c r="H130" s="46" t="s">
        <v>8</v>
      </c>
      <c r="I130" s="46" t="s">
        <v>9</v>
      </c>
      <c r="J130" s="46" t="s">
        <v>10</v>
      </c>
    </row>
    <row r="131" spans="1:10" ht="15.6">
      <c r="A131" s="28">
        <v>1</v>
      </c>
      <c r="B131" s="28">
        <v>2</v>
      </c>
      <c r="C131" s="28">
        <v>3</v>
      </c>
      <c r="D131" s="47">
        <v>4</v>
      </c>
      <c r="E131" s="47">
        <v>5</v>
      </c>
      <c r="F131" s="47">
        <v>6</v>
      </c>
      <c r="G131" s="47">
        <v>7</v>
      </c>
      <c r="H131" s="47">
        <v>8</v>
      </c>
      <c r="I131" s="47">
        <v>9</v>
      </c>
      <c r="J131" s="47">
        <v>10</v>
      </c>
    </row>
    <row r="132" spans="1:10" ht="15.6">
      <c r="A132" s="27">
        <v>1</v>
      </c>
      <c r="B132" s="27" t="s">
        <v>11</v>
      </c>
      <c r="C132" s="27"/>
      <c r="D132" s="59">
        <v>530.97</v>
      </c>
      <c r="E132" s="68"/>
      <c r="F132" s="68"/>
      <c r="G132" s="68"/>
      <c r="H132" s="59">
        <v>530.97</v>
      </c>
      <c r="I132" s="69"/>
      <c r="J132" s="69"/>
    </row>
    <row r="133" spans="1:10" ht="15.6">
      <c r="A133" s="27">
        <v>2</v>
      </c>
      <c r="B133" s="27" t="s">
        <v>12</v>
      </c>
      <c r="C133" s="27"/>
      <c r="D133" s="59">
        <v>347.23</v>
      </c>
      <c r="E133" s="68"/>
      <c r="F133" s="68"/>
      <c r="G133" s="68"/>
      <c r="H133" s="59">
        <v>347.23</v>
      </c>
      <c r="I133" s="69"/>
      <c r="J133" s="69"/>
    </row>
    <row r="134" spans="1:10" ht="17.399999999999999" customHeight="1">
      <c r="A134" s="27">
        <v>3</v>
      </c>
      <c r="B134" s="27" t="s">
        <v>13</v>
      </c>
      <c r="C134" s="27"/>
      <c r="D134" s="59">
        <v>814.23</v>
      </c>
      <c r="E134" s="68"/>
      <c r="F134" s="68"/>
      <c r="G134" s="68"/>
      <c r="H134" s="59">
        <v>814.23</v>
      </c>
      <c r="I134" s="69"/>
      <c r="J134" s="69"/>
    </row>
    <row r="135" spans="1:10" ht="15.6">
      <c r="A135" s="27">
        <v>4</v>
      </c>
      <c r="B135" s="27" t="s">
        <v>14</v>
      </c>
      <c r="C135" s="27"/>
      <c r="D135" s="59">
        <v>2454.61</v>
      </c>
      <c r="E135" s="68"/>
      <c r="F135" s="68"/>
      <c r="G135" s="68"/>
      <c r="H135" s="59">
        <v>2454.61</v>
      </c>
      <c r="I135" s="69"/>
      <c r="J135" s="69"/>
    </row>
    <row r="136" spans="1:10" ht="15.6">
      <c r="A136" s="27">
        <v>5</v>
      </c>
      <c r="B136" s="27" t="s">
        <v>32</v>
      </c>
      <c r="C136" s="27"/>
      <c r="D136" s="59">
        <v>1621.26</v>
      </c>
      <c r="E136" s="68"/>
      <c r="F136" s="68"/>
      <c r="G136" s="68"/>
      <c r="H136" s="59">
        <v>1621.26</v>
      </c>
      <c r="I136" s="69"/>
      <c r="J136" s="69"/>
    </row>
    <row r="137" spans="1:10" ht="15.6">
      <c r="A137" s="27">
        <v>6</v>
      </c>
      <c r="B137" s="27" t="s">
        <v>15</v>
      </c>
      <c r="C137" s="27"/>
      <c r="D137" s="59">
        <v>2062.16</v>
      </c>
      <c r="E137" s="68"/>
      <c r="F137" s="68"/>
      <c r="G137" s="68"/>
      <c r="H137" s="59">
        <v>2062.16</v>
      </c>
      <c r="I137" s="69"/>
      <c r="J137" s="69"/>
    </row>
    <row r="138" spans="1:10" ht="15.6">
      <c r="A138" s="27">
        <v>7</v>
      </c>
      <c r="B138" s="27" t="s">
        <v>16</v>
      </c>
      <c r="C138" s="27"/>
      <c r="D138" s="59">
        <v>749.83</v>
      </c>
      <c r="E138" s="68"/>
      <c r="F138" s="68"/>
      <c r="G138" s="68"/>
      <c r="H138" s="59">
        <v>749.83</v>
      </c>
      <c r="I138" s="69"/>
      <c r="J138" s="69"/>
    </row>
    <row r="139" spans="1:10" ht="15.6">
      <c r="A139" s="27">
        <v>8</v>
      </c>
      <c r="B139" s="27" t="s">
        <v>17</v>
      </c>
      <c r="C139" s="27"/>
      <c r="D139" s="59">
        <v>714.28</v>
      </c>
      <c r="E139" s="68"/>
      <c r="F139" s="68"/>
      <c r="G139" s="68"/>
      <c r="H139" s="59">
        <v>714.28</v>
      </c>
      <c r="I139" s="69"/>
      <c r="J139" s="69"/>
    </row>
    <row r="140" spans="1:10" ht="15.6">
      <c r="A140" s="27">
        <v>9</v>
      </c>
      <c r="B140" s="27" t="s">
        <v>18</v>
      </c>
      <c r="C140" s="27"/>
      <c r="D140" s="59">
        <v>854.15</v>
      </c>
      <c r="E140" s="68"/>
      <c r="F140" s="68"/>
      <c r="G140" s="68"/>
      <c r="H140" s="59">
        <v>854.15</v>
      </c>
      <c r="I140" s="69"/>
      <c r="J140" s="69"/>
    </row>
    <row r="141" spans="1:10" ht="15.6">
      <c r="A141" s="27">
        <v>10</v>
      </c>
      <c r="B141" s="27" t="s">
        <v>19</v>
      </c>
      <c r="C141" s="27"/>
      <c r="D141" s="59">
        <v>270.14</v>
      </c>
      <c r="E141" s="68"/>
      <c r="F141" s="68"/>
      <c r="G141" s="68"/>
      <c r="H141" s="59">
        <v>270.14</v>
      </c>
      <c r="I141" s="69"/>
      <c r="J141" s="69"/>
    </row>
    <row r="142" spans="1:10" ht="15.6">
      <c r="A142" s="27">
        <v>11</v>
      </c>
      <c r="B142" s="27" t="s">
        <v>20</v>
      </c>
      <c r="C142" s="27"/>
      <c r="D142" s="59">
        <v>588.30999999999995</v>
      </c>
      <c r="E142" s="68"/>
      <c r="F142" s="68"/>
      <c r="G142" s="68"/>
      <c r="H142" s="59">
        <v>588.30999999999995</v>
      </c>
      <c r="I142" s="69"/>
      <c r="J142" s="69"/>
    </row>
    <row r="143" spans="1:10" ht="15.6">
      <c r="A143" s="27">
        <v>12</v>
      </c>
      <c r="B143" s="27" t="s">
        <v>21</v>
      </c>
      <c r="C143" s="27"/>
      <c r="D143" s="59">
        <v>729.87</v>
      </c>
      <c r="E143" s="68"/>
      <c r="F143" s="68"/>
      <c r="G143" s="68"/>
      <c r="H143" s="59">
        <v>729.87</v>
      </c>
      <c r="I143" s="69"/>
      <c r="J143" s="69"/>
    </row>
    <row r="144" spans="1:10" ht="15.6">
      <c r="A144" s="27">
        <v>13</v>
      </c>
      <c r="B144" s="27" t="s">
        <v>22</v>
      </c>
      <c r="C144" s="27"/>
      <c r="D144" s="59">
        <v>342.15</v>
      </c>
      <c r="E144" s="68"/>
      <c r="F144" s="68"/>
      <c r="G144" s="68"/>
      <c r="H144" s="59">
        <v>342.15</v>
      </c>
      <c r="I144" s="69"/>
      <c r="J144" s="69"/>
    </row>
    <row r="145" spans="1:10" ht="15.6">
      <c r="A145" s="27">
        <v>14</v>
      </c>
      <c r="B145" s="27" t="s">
        <v>23</v>
      </c>
      <c r="C145" s="27"/>
      <c r="D145" s="59">
        <v>540.99</v>
      </c>
      <c r="E145" s="68"/>
      <c r="F145" s="68"/>
      <c r="G145" s="68"/>
      <c r="H145" s="59">
        <v>540.99</v>
      </c>
      <c r="I145" s="69"/>
      <c r="J145" s="69"/>
    </row>
    <row r="146" spans="1:10" ht="15.6">
      <c r="A146" s="27">
        <v>15</v>
      </c>
      <c r="B146" s="27" t="s">
        <v>24</v>
      </c>
      <c r="C146" s="27"/>
      <c r="D146" s="59">
        <v>414.24</v>
      </c>
      <c r="E146" s="68"/>
      <c r="F146" s="68"/>
      <c r="G146" s="68"/>
      <c r="H146" s="59">
        <v>414.24</v>
      </c>
      <c r="I146" s="69"/>
      <c r="J146" s="69"/>
    </row>
    <row r="147" spans="1:10" ht="15.6">
      <c r="A147" s="27">
        <v>16</v>
      </c>
      <c r="B147" s="27" t="s">
        <v>25</v>
      </c>
      <c r="C147" s="27"/>
      <c r="D147" s="59">
        <v>764.22</v>
      </c>
      <c r="E147" s="68"/>
      <c r="F147" s="68"/>
      <c r="G147" s="68"/>
      <c r="H147" s="59">
        <v>764.22</v>
      </c>
      <c r="I147" s="69"/>
      <c r="J147" s="69"/>
    </row>
    <row r="148" spans="1:10" ht="15.6">
      <c r="A148" s="27">
        <v>17</v>
      </c>
      <c r="B148" s="27" t="s">
        <v>28</v>
      </c>
      <c r="C148" s="27"/>
      <c r="D148" s="59">
        <v>1026.74</v>
      </c>
      <c r="E148" s="68"/>
      <c r="F148" s="68"/>
      <c r="G148" s="68"/>
      <c r="H148" s="59">
        <v>1026.74</v>
      </c>
      <c r="I148" s="69"/>
      <c r="J148" s="69"/>
    </row>
    <row r="149" spans="1:10" ht="15.6">
      <c r="A149" s="27">
        <v>18</v>
      </c>
      <c r="B149" s="27" t="s">
        <v>26</v>
      </c>
      <c r="C149" s="27"/>
      <c r="D149" s="59">
        <v>965.1</v>
      </c>
      <c r="E149" s="68"/>
      <c r="F149" s="68"/>
      <c r="G149" s="68"/>
      <c r="H149" s="59">
        <v>965.1</v>
      </c>
      <c r="I149" s="69"/>
      <c r="J149" s="69"/>
    </row>
    <row r="150" spans="1:10" ht="15.6">
      <c r="A150" s="27"/>
      <c r="B150" s="27" t="s">
        <v>53</v>
      </c>
      <c r="C150" s="27"/>
      <c r="D150" s="59">
        <v>15790.48</v>
      </c>
      <c r="E150" s="69"/>
      <c r="F150" s="69"/>
      <c r="G150" s="69"/>
      <c r="H150" s="59">
        <v>15790.48</v>
      </c>
      <c r="I150" s="59"/>
      <c r="J150" s="69"/>
    </row>
    <row r="151" spans="1:10" ht="15.6">
      <c r="A151" s="27">
        <v>19</v>
      </c>
      <c r="B151" s="27" t="s">
        <v>27</v>
      </c>
      <c r="C151" s="27"/>
      <c r="D151" s="38">
        <v>229766.2</v>
      </c>
      <c r="E151" s="70"/>
      <c r="F151" s="71"/>
      <c r="G151" s="72"/>
      <c r="H151" s="38">
        <v>229766.2</v>
      </c>
      <c r="I151" s="69"/>
      <c r="J151" s="69"/>
    </row>
    <row r="152" spans="1:10" ht="15.6">
      <c r="A152" s="79" t="s">
        <v>29</v>
      </c>
      <c r="B152" s="80"/>
      <c r="C152" s="27"/>
      <c r="D152" s="59">
        <f>SUM(D150:D151)</f>
        <v>245556.68000000002</v>
      </c>
      <c r="E152" s="59"/>
      <c r="F152" s="59"/>
      <c r="G152" s="59"/>
      <c r="H152" s="59">
        <f t="shared" ref="H152" si="2">SUM(H150:H151)</f>
        <v>245556.68000000002</v>
      </c>
      <c r="I152" s="69"/>
      <c r="J152" s="69"/>
    </row>
    <row r="153" spans="1:10" ht="15.6">
      <c r="A153" s="3"/>
      <c r="B153" s="81" t="s">
        <v>55</v>
      </c>
      <c r="C153" s="93"/>
      <c r="D153" s="93"/>
      <c r="E153" s="93"/>
      <c r="F153" s="93"/>
      <c r="G153" s="93"/>
      <c r="H153" s="93"/>
      <c r="I153" s="93"/>
      <c r="J153" s="94"/>
    </row>
    <row r="154" spans="1:10" ht="15.6">
      <c r="A154" s="84" t="s">
        <v>4</v>
      </c>
      <c r="B154" s="86" t="s">
        <v>5</v>
      </c>
      <c r="C154" s="88" t="s">
        <v>62</v>
      </c>
      <c r="D154" s="89"/>
      <c r="E154" s="89"/>
      <c r="F154" s="90"/>
      <c r="G154" s="95" t="s">
        <v>6</v>
      </c>
      <c r="H154" s="91"/>
      <c r="I154" s="91"/>
      <c r="J154" s="92"/>
    </row>
    <row r="155" spans="1:10" ht="28.2">
      <c r="A155" s="85"/>
      <c r="B155" s="87"/>
      <c r="C155" s="31" t="s">
        <v>7</v>
      </c>
      <c r="D155" s="46" t="s">
        <v>37</v>
      </c>
      <c r="E155" s="46" t="s">
        <v>38</v>
      </c>
      <c r="F155" s="46" t="s">
        <v>10</v>
      </c>
      <c r="G155" s="46" t="s">
        <v>7</v>
      </c>
      <c r="H155" s="46" t="s">
        <v>8</v>
      </c>
      <c r="I155" s="46" t="s">
        <v>9</v>
      </c>
      <c r="J155" s="46" t="s">
        <v>10</v>
      </c>
    </row>
    <row r="156" spans="1:10" ht="15.6">
      <c r="A156" s="28">
        <v>1</v>
      </c>
      <c r="B156" s="28">
        <v>2</v>
      </c>
      <c r="C156" s="28">
        <v>3</v>
      </c>
      <c r="D156" s="52">
        <v>4</v>
      </c>
      <c r="E156" s="52">
        <v>5</v>
      </c>
      <c r="F156" s="52">
        <v>6</v>
      </c>
      <c r="G156" s="52">
        <v>7</v>
      </c>
      <c r="H156" s="52">
        <v>8</v>
      </c>
      <c r="I156" s="52">
        <v>9</v>
      </c>
      <c r="J156" s="47">
        <v>10</v>
      </c>
    </row>
    <row r="157" spans="1:10" ht="15.6">
      <c r="A157" s="27">
        <v>1</v>
      </c>
      <c r="B157" s="27" t="s">
        <v>11</v>
      </c>
      <c r="C157" s="4"/>
      <c r="D157" s="16">
        <v>625.97</v>
      </c>
      <c r="E157" s="16">
        <v>68.959999999999994</v>
      </c>
      <c r="F157" s="18"/>
      <c r="G157" s="17"/>
      <c r="H157" s="16">
        <v>625.97</v>
      </c>
      <c r="I157" s="16">
        <v>68.959999999999994</v>
      </c>
      <c r="J157" s="58"/>
    </row>
    <row r="158" spans="1:10" ht="15.6">
      <c r="A158" s="27">
        <v>2</v>
      </c>
      <c r="B158" s="27" t="s">
        <v>54</v>
      </c>
      <c r="C158" s="4"/>
      <c r="D158" s="16">
        <v>192.44</v>
      </c>
      <c r="E158" s="16">
        <v>21.38</v>
      </c>
      <c r="F158" s="18"/>
      <c r="G158" s="17"/>
      <c r="H158" s="16">
        <v>192.44</v>
      </c>
      <c r="I158" s="16">
        <v>21.38</v>
      </c>
      <c r="J158" s="58"/>
    </row>
    <row r="159" spans="1:10" ht="15.6">
      <c r="A159" s="27">
        <v>3</v>
      </c>
      <c r="B159" s="27" t="s">
        <v>13</v>
      </c>
      <c r="C159" s="4"/>
      <c r="D159" s="16">
        <v>541.6</v>
      </c>
      <c r="E159" s="16">
        <v>61.45</v>
      </c>
      <c r="F159" s="18"/>
      <c r="G159" s="17"/>
      <c r="H159" s="16">
        <v>541.6</v>
      </c>
      <c r="I159" s="16">
        <v>61.45</v>
      </c>
      <c r="J159" s="58"/>
    </row>
    <row r="160" spans="1:10" ht="15.6">
      <c r="A160" s="27">
        <v>4</v>
      </c>
      <c r="B160" s="27" t="s">
        <v>14</v>
      </c>
      <c r="C160" s="4"/>
      <c r="D160" s="16">
        <v>11863.150000000001</v>
      </c>
      <c r="E160" s="16">
        <v>1119.25</v>
      </c>
      <c r="F160" s="18"/>
      <c r="G160" s="17"/>
      <c r="H160" s="16">
        <v>11863.150000000001</v>
      </c>
      <c r="I160" s="16">
        <v>1119.25</v>
      </c>
      <c r="J160" s="58"/>
    </row>
    <row r="161" spans="1:10" ht="15.6">
      <c r="A161" s="27">
        <v>5</v>
      </c>
      <c r="B161" s="27" t="s">
        <v>39</v>
      </c>
      <c r="C161" s="4"/>
      <c r="D161" s="16">
        <v>1931.79</v>
      </c>
      <c r="E161" s="16">
        <v>265.02</v>
      </c>
      <c r="F161" s="18"/>
      <c r="G161" s="17"/>
      <c r="H161" s="16">
        <v>1931.79</v>
      </c>
      <c r="I161" s="16">
        <v>265.02</v>
      </c>
      <c r="J161" s="58"/>
    </row>
    <row r="162" spans="1:10" ht="15.6">
      <c r="A162" s="27">
        <v>6</v>
      </c>
      <c r="B162" s="27" t="s">
        <v>15</v>
      </c>
      <c r="C162" s="4"/>
      <c r="D162" s="16">
        <v>1533.33</v>
      </c>
      <c r="E162" s="16">
        <v>214.81</v>
      </c>
      <c r="F162" s="18"/>
      <c r="G162" s="17"/>
      <c r="H162" s="16">
        <v>1533.33</v>
      </c>
      <c r="I162" s="16">
        <v>214.81</v>
      </c>
      <c r="J162" s="58"/>
    </row>
    <row r="163" spans="1:10" ht="15.6">
      <c r="A163" s="27">
        <v>7</v>
      </c>
      <c r="B163" s="27" t="s">
        <v>16</v>
      </c>
      <c r="C163" s="4"/>
      <c r="D163" s="16">
        <v>569.30999999999995</v>
      </c>
      <c r="E163" s="16">
        <v>54.44</v>
      </c>
      <c r="F163" s="18"/>
      <c r="G163" s="17"/>
      <c r="H163" s="16">
        <v>569.30999999999995</v>
      </c>
      <c r="I163" s="16">
        <v>54.42</v>
      </c>
      <c r="J163" s="58"/>
    </row>
    <row r="164" spans="1:10" ht="15.6">
      <c r="A164" s="27">
        <v>8</v>
      </c>
      <c r="B164" s="27" t="s">
        <v>17</v>
      </c>
      <c r="C164" s="4"/>
      <c r="D164" s="16">
        <v>359.23</v>
      </c>
      <c r="E164" s="16">
        <v>68.42</v>
      </c>
      <c r="F164" s="18"/>
      <c r="G164" s="17"/>
      <c r="H164" s="16">
        <v>359.23</v>
      </c>
      <c r="I164" s="16">
        <v>68.42</v>
      </c>
      <c r="J164" s="58"/>
    </row>
    <row r="165" spans="1:10" ht="15.6">
      <c r="A165" s="27">
        <v>9</v>
      </c>
      <c r="B165" s="27" t="s">
        <v>18</v>
      </c>
      <c r="C165" s="4"/>
      <c r="D165" s="16">
        <v>5440.13</v>
      </c>
      <c r="E165" s="16">
        <v>599.07999999999993</v>
      </c>
      <c r="F165" s="18"/>
      <c r="G165" s="17"/>
      <c r="H165" s="16">
        <v>5440.13</v>
      </c>
      <c r="I165" s="16">
        <v>599.07999999999993</v>
      </c>
      <c r="J165" s="58"/>
    </row>
    <row r="166" spans="1:10" ht="15.6">
      <c r="A166" s="27">
        <v>10</v>
      </c>
      <c r="B166" s="27" t="s">
        <v>19</v>
      </c>
      <c r="C166" s="4"/>
      <c r="D166" s="16">
        <v>192.44</v>
      </c>
      <c r="E166" s="16">
        <v>21.38</v>
      </c>
      <c r="F166" s="18"/>
      <c r="G166" s="17"/>
      <c r="H166" s="16">
        <v>192.44</v>
      </c>
      <c r="I166" s="16">
        <v>21.38</v>
      </c>
      <c r="J166" s="58"/>
    </row>
    <row r="167" spans="1:10" ht="15.6">
      <c r="A167" s="27">
        <v>11</v>
      </c>
      <c r="B167" s="27" t="s">
        <v>20</v>
      </c>
      <c r="C167" s="4"/>
      <c r="D167" s="16">
        <v>497.14</v>
      </c>
      <c r="E167" s="16">
        <v>90.87</v>
      </c>
      <c r="F167" s="18"/>
      <c r="G167" s="17"/>
      <c r="H167" s="16">
        <v>497.14</v>
      </c>
      <c r="I167" s="16">
        <v>90.87</v>
      </c>
      <c r="J167" s="58"/>
    </row>
    <row r="168" spans="1:10" ht="15.6">
      <c r="A168" s="27">
        <v>12</v>
      </c>
      <c r="B168" s="27" t="s">
        <v>21</v>
      </c>
      <c r="C168" s="4"/>
      <c r="D168" s="16">
        <v>5962.22</v>
      </c>
      <c r="E168" s="16">
        <v>716.46</v>
      </c>
      <c r="F168" s="18"/>
      <c r="G168" s="17"/>
      <c r="H168" s="16">
        <v>5962.22</v>
      </c>
      <c r="I168" s="16">
        <v>662.45999999999992</v>
      </c>
      <c r="J168" s="58"/>
    </row>
    <row r="169" spans="1:10" ht="15.6">
      <c r="A169" s="27">
        <v>13</v>
      </c>
      <c r="B169" s="27" t="s">
        <v>22</v>
      </c>
      <c r="C169" s="4"/>
      <c r="D169" s="16">
        <v>664.25</v>
      </c>
      <c r="E169" s="16">
        <v>99.25</v>
      </c>
      <c r="F169" s="18"/>
      <c r="G169" s="17"/>
      <c r="H169" s="16">
        <v>664.25</v>
      </c>
      <c r="I169" s="16">
        <v>99.25</v>
      </c>
      <c r="J169" s="58"/>
    </row>
    <row r="170" spans="1:10" ht="15.6">
      <c r="A170" s="27">
        <v>14</v>
      </c>
      <c r="B170" s="27" t="s">
        <v>23</v>
      </c>
      <c r="C170" s="4"/>
      <c r="D170" s="16">
        <v>731.4</v>
      </c>
      <c r="E170" s="16">
        <v>39.369999999999997</v>
      </c>
      <c r="F170" s="16"/>
      <c r="G170" s="16"/>
      <c r="H170" s="16">
        <v>731.4</v>
      </c>
      <c r="I170" s="16">
        <v>39.31</v>
      </c>
      <c r="J170" s="58"/>
    </row>
    <row r="171" spans="1:10" ht="15.6">
      <c r="A171" s="27">
        <v>15</v>
      </c>
      <c r="B171" s="27" t="s">
        <v>24</v>
      </c>
      <c r="D171" s="16">
        <v>5945.41</v>
      </c>
      <c r="E171" s="16">
        <v>671.61999999999989</v>
      </c>
      <c r="F171" s="16"/>
      <c r="G171" s="16"/>
      <c r="H171" s="16">
        <v>5945.41</v>
      </c>
      <c r="I171" s="16">
        <v>671.61999999999989</v>
      </c>
      <c r="J171" s="58"/>
    </row>
    <row r="172" spans="1:10" ht="15.6">
      <c r="A172" s="27">
        <v>16</v>
      </c>
      <c r="B172" s="27" t="s">
        <v>25</v>
      </c>
      <c r="C172" s="4"/>
      <c r="D172" s="16">
        <v>309.27999999999997</v>
      </c>
      <c r="E172" s="16">
        <v>26.89</v>
      </c>
      <c r="F172" s="18"/>
      <c r="G172" s="17"/>
      <c r="H172" s="16">
        <v>309.27999999999997</v>
      </c>
      <c r="I172" s="16">
        <v>26.89</v>
      </c>
      <c r="J172" s="58"/>
    </row>
    <row r="173" spans="1:10" ht="15.6">
      <c r="A173" s="32">
        <v>17</v>
      </c>
      <c r="B173" s="27" t="s">
        <v>28</v>
      </c>
      <c r="C173" s="4"/>
      <c r="D173" s="16">
        <v>0</v>
      </c>
      <c r="E173" s="16">
        <v>0</v>
      </c>
      <c r="F173" s="73"/>
      <c r="G173" s="73"/>
      <c r="H173" s="16">
        <v>0</v>
      </c>
      <c r="I173" s="16">
        <v>0</v>
      </c>
      <c r="J173" s="58"/>
    </row>
    <row r="174" spans="1:10" ht="15.6">
      <c r="A174" s="27">
        <v>18</v>
      </c>
      <c r="B174" s="27" t="s">
        <v>26</v>
      </c>
      <c r="C174" s="4"/>
      <c r="D174" s="16">
        <v>4573.3500000000004</v>
      </c>
      <c r="E174" s="16">
        <v>1517.22</v>
      </c>
      <c r="F174" s="73"/>
      <c r="G174" s="73"/>
      <c r="H174" s="16">
        <v>4573.3500000000004</v>
      </c>
      <c r="I174" s="16">
        <v>1517.22</v>
      </c>
      <c r="J174" s="58"/>
    </row>
    <row r="175" spans="1:10" ht="15.6">
      <c r="A175" s="79" t="s">
        <v>53</v>
      </c>
      <c r="B175" s="80"/>
      <c r="C175" s="4"/>
      <c r="D175" s="16">
        <f>SUM(D157:D174)</f>
        <v>41932.439999999995</v>
      </c>
      <c r="E175" s="16">
        <f>SUM(E157:E174)</f>
        <v>5655.8700000000008</v>
      </c>
      <c r="F175" s="16"/>
      <c r="G175" s="16"/>
      <c r="H175" s="16">
        <f>SUM(H157:H174)</f>
        <v>41932.439999999995</v>
      </c>
      <c r="I175" s="16">
        <f>SUM(I157:I174)</f>
        <v>5601.79</v>
      </c>
      <c r="J175" s="58"/>
    </row>
    <row r="176" spans="1:10" ht="15.6">
      <c r="A176" s="79" t="s">
        <v>27</v>
      </c>
      <c r="B176" s="80"/>
      <c r="C176" s="4"/>
      <c r="D176" s="16">
        <v>279555.68</v>
      </c>
      <c r="E176" s="16"/>
      <c r="F176" s="18"/>
      <c r="G176" s="17"/>
      <c r="H176" s="16">
        <v>279555.68</v>
      </c>
      <c r="I176" s="16"/>
      <c r="J176" s="58"/>
    </row>
    <row r="177" spans="1:12" ht="15.6">
      <c r="A177" s="79" t="s">
        <v>29</v>
      </c>
      <c r="B177" s="80"/>
      <c r="C177" s="9">
        <v>36462.800000000003</v>
      </c>
      <c r="D177" s="39">
        <f>SUM(D175:D176)</f>
        <v>321488.12</v>
      </c>
      <c r="E177" s="39">
        <f>SUM(E175:E176)</f>
        <v>5655.8700000000008</v>
      </c>
      <c r="F177" s="39"/>
      <c r="G177" s="39">
        <v>36462.800000000003</v>
      </c>
      <c r="H177" s="16">
        <f t="shared" ref="H177:I177" si="3">SUM(H175:H176)</f>
        <v>321488.12</v>
      </c>
      <c r="I177" s="16">
        <f t="shared" si="3"/>
        <v>5601.79</v>
      </c>
      <c r="J177" s="58"/>
    </row>
    <row r="178" spans="1:12" ht="15.6">
      <c r="A178" s="3"/>
      <c r="B178" s="81" t="s">
        <v>40</v>
      </c>
      <c r="C178" s="82"/>
      <c r="D178" s="82"/>
      <c r="E178" s="82"/>
      <c r="F178" s="82"/>
      <c r="G178" s="82"/>
      <c r="H178" s="82"/>
      <c r="I178" s="82"/>
      <c r="J178" s="83"/>
    </row>
    <row r="179" spans="1:12" ht="15.6" customHeight="1">
      <c r="A179" s="84" t="s">
        <v>4</v>
      </c>
      <c r="B179" s="86" t="s">
        <v>5</v>
      </c>
      <c r="C179" s="88" t="s">
        <v>62</v>
      </c>
      <c r="D179" s="89"/>
      <c r="E179" s="89"/>
      <c r="F179" s="90"/>
      <c r="G179" s="91" t="s">
        <v>6</v>
      </c>
      <c r="H179" s="91"/>
      <c r="I179" s="91"/>
      <c r="J179" s="92"/>
    </row>
    <row r="180" spans="1:12" ht="25.8" customHeight="1">
      <c r="A180" s="85"/>
      <c r="B180" s="87"/>
      <c r="C180" s="31" t="s">
        <v>7</v>
      </c>
      <c r="D180" s="46" t="s">
        <v>37</v>
      </c>
      <c r="E180" s="46" t="s">
        <v>38</v>
      </c>
      <c r="F180" s="46" t="s">
        <v>10</v>
      </c>
      <c r="G180" s="46" t="s">
        <v>7</v>
      </c>
      <c r="H180" s="46" t="s">
        <v>8</v>
      </c>
      <c r="I180" s="46" t="s">
        <v>9</v>
      </c>
      <c r="J180" s="46" t="s">
        <v>10</v>
      </c>
    </row>
    <row r="181" spans="1:12" ht="15.6">
      <c r="A181" s="28">
        <v>1</v>
      </c>
      <c r="B181" s="28">
        <v>2</v>
      </c>
      <c r="C181" s="31">
        <v>3</v>
      </c>
      <c r="D181" s="46">
        <v>4</v>
      </c>
      <c r="E181" s="46">
        <v>5</v>
      </c>
      <c r="F181" s="46">
        <v>6</v>
      </c>
      <c r="G181" s="46">
        <v>7</v>
      </c>
      <c r="H181" s="46">
        <v>8</v>
      </c>
      <c r="I181" s="46">
        <v>9</v>
      </c>
      <c r="J181" s="46">
        <v>10</v>
      </c>
    </row>
    <row r="182" spans="1:12" ht="15.75" customHeight="1">
      <c r="A182" s="27">
        <v>1</v>
      </c>
      <c r="B182" s="27" t="s">
        <v>11</v>
      </c>
      <c r="C182" s="28">
        <v>0</v>
      </c>
      <c r="D182" s="51">
        <f>SUM(D32,D55,D78,D101,D132,D157)</f>
        <v>36503.9519</v>
      </c>
      <c r="E182" s="51">
        <f>SUM(E32,E55,E78,E101,E132,E157)</f>
        <v>4262.8771731909246</v>
      </c>
      <c r="F182" s="51">
        <f>SUM(F32,F55,F78,F101,F132,F157)</f>
        <v>487.16117712441849</v>
      </c>
      <c r="G182" s="51">
        <f t="shared" ref="G182:G183" si="4">SUM(G32,G55,G78,G101,G132,G157)</f>
        <v>0</v>
      </c>
      <c r="H182" s="51">
        <f>SUM(H32,H55,H78,H101,H132,H157)</f>
        <v>36498.143830000001</v>
      </c>
      <c r="I182" s="51">
        <f>SUM(I32,I55,I78,I101,I132,I157)</f>
        <v>4262.6383399999995</v>
      </c>
      <c r="J182" s="51">
        <f>SUM(J32,J55,J78,J101,J132,J157)</f>
        <v>503.98226</v>
      </c>
      <c r="K182" s="74"/>
      <c r="L182" s="35"/>
    </row>
    <row r="183" spans="1:12" ht="15.6">
      <c r="A183" s="27">
        <v>2</v>
      </c>
      <c r="B183" s="27" t="s">
        <v>12</v>
      </c>
      <c r="C183" s="11">
        <v>0</v>
      </c>
      <c r="D183" s="51">
        <f>SUM(D33,D56,D79,D102,D133,D158,D21)</f>
        <v>48550.176000000007</v>
      </c>
      <c r="E183" s="51">
        <f>SUM(E33,E56,E79,E102,E133,E158,E21)</f>
        <v>4163.5827073661476</v>
      </c>
      <c r="F183" s="51">
        <f>SUM(F33,F56,F79,F102,F133,F158,F21)</f>
        <v>301.77841925077541</v>
      </c>
      <c r="G183" s="51">
        <f t="shared" si="4"/>
        <v>0</v>
      </c>
      <c r="H183" s="51">
        <f>SUM(H33,H56,H79,H102,H133,H158,H21)</f>
        <v>48550.171640000008</v>
      </c>
      <c r="I183" s="51">
        <f>SUM(I33,I56,I79,I102,I133,I158,I21)</f>
        <v>4163.6416400000007</v>
      </c>
      <c r="J183" s="51">
        <f>SUM(J33,J56,J79,J102,J133,J158,J21)</f>
        <v>318.84400000000005</v>
      </c>
    </row>
    <row r="184" spans="1:12" ht="15.6">
      <c r="A184" s="27">
        <v>3</v>
      </c>
      <c r="B184" s="27" t="s">
        <v>13</v>
      </c>
      <c r="C184" s="11">
        <v>0</v>
      </c>
      <c r="D184" s="51">
        <f t="shared" ref="D184:J184" si="5">SUM(D34,D57,D80,D103,D134,D159,D20)</f>
        <v>59459.566040000005</v>
      </c>
      <c r="E184" s="51">
        <f t="shared" si="5"/>
        <v>5585.4299770139678</v>
      </c>
      <c r="F184" s="51">
        <f t="shared" si="5"/>
        <v>337.30267858920683</v>
      </c>
      <c r="G184" s="51">
        <f t="shared" si="5"/>
        <v>0</v>
      </c>
      <c r="H184" s="51">
        <f t="shared" si="5"/>
        <v>59459.570940000005</v>
      </c>
      <c r="I184" s="51">
        <f t="shared" si="5"/>
        <v>5585.52117</v>
      </c>
      <c r="J184" s="51">
        <f t="shared" si="5"/>
        <v>333.85729000000003</v>
      </c>
    </row>
    <row r="185" spans="1:12" ht="18" customHeight="1">
      <c r="A185" s="27">
        <v>4</v>
      </c>
      <c r="B185" s="27" t="s">
        <v>14</v>
      </c>
      <c r="C185" s="11">
        <v>0</v>
      </c>
      <c r="D185" s="51">
        <f t="shared" ref="D185:F186" si="6">SUM(D35,D58,D81,D104,D135,D160)</f>
        <v>157064.65466000003</v>
      </c>
      <c r="E185" s="51">
        <f t="shared" si="6"/>
        <v>32831.179720676329</v>
      </c>
      <c r="F185" s="51">
        <f t="shared" si="6"/>
        <v>625.74304235947159</v>
      </c>
      <c r="G185" s="51">
        <f t="shared" ref="G185:G187" si="7">SUM(G35,G58,G81,G104,G135,G160)</f>
        <v>0</v>
      </c>
      <c r="H185" s="51">
        <f t="shared" ref="H185:J186" si="8">SUM(H35,H58,H81,H104,H135,H160)</f>
        <v>156832.53859999997</v>
      </c>
      <c r="I185" s="51">
        <f t="shared" si="8"/>
        <v>32811.713819999997</v>
      </c>
      <c r="J185" s="51">
        <f t="shared" si="8"/>
        <v>631.67900000000009</v>
      </c>
    </row>
    <row r="186" spans="1:12" ht="15.6">
      <c r="A186" s="27">
        <v>5</v>
      </c>
      <c r="B186" s="27" t="s">
        <v>32</v>
      </c>
      <c r="C186" s="11">
        <v>0</v>
      </c>
      <c r="D186" s="51">
        <f t="shared" si="6"/>
        <v>105001.77528999996</v>
      </c>
      <c r="E186" s="51">
        <f t="shared" si="6"/>
        <v>19822.053915151821</v>
      </c>
      <c r="F186" s="51">
        <f t="shared" si="6"/>
        <v>870.65958286984164</v>
      </c>
      <c r="G186" s="51">
        <f t="shared" si="7"/>
        <v>0</v>
      </c>
      <c r="H186" s="51">
        <f t="shared" si="8"/>
        <v>96848.32845999999</v>
      </c>
      <c r="I186" s="51">
        <f t="shared" si="8"/>
        <v>19377.75474</v>
      </c>
      <c r="J186" s="51">
        <f t="shared" si="8"/>
        <v>879.10690999999997</v>
      </c>
    </row>
    <row r="187" spans="1:12" ht="15.6">
      <c r="A187" s="27">
        <v>6</v>
      </c>
      <c r="B187" s="27" t="s">
        <v>15</v>
      </c>
      <c r="C187" s="11">
        <v>0</v>
      </c>
      <c r="D187" s="51">
        <f t="shared" ref="D187:F188" si="9">SUM(D37,D60,D83,D106,D137,D162,D22)</f>
        <v>101615.30174218751</v>
      </c>
      <c r="E187" s="51">
        <f t="shared" si="9"/>
        <v>22107.442007558926</v>
      </c>
      <c r="F187" s="51">
        <f t="shared" si="9"/>
        <v>872.95926238304719</v>
      </c>
      <c r="G187" s="51">
        <f t="shared" si="7"/>
        <v>0</v>
      </c>
      <c r="H187" s="51">
        <f t="shared" ref="H187:J188" si="10">SUM(H37,H60,H83,H106,H137,H162,H22)</f>
        <v>100535.39982000001</v>
      </c>
      <c r="I187" s="51">
        <f t="shared" si="10"/>
        <v>22050.974079999996</v>
      </c>
      <c r="J187" s="51">
        <f t="shared" si="10"/>
        <v>878.56871000000001</v>
      </c>
    </row>
    <row r="188" spans="1:12" ht="15.6">
      <c r="A188" s="27">
        <v>7</v>
      </c>
      <c r="B188" s="27" t="s">
        <v>16</v>
      </c>
      <c r="C188" s="11">
        <v>0</v>
      </c>
      <c r="D188" s="51">
        <f t="shared" si="9"/>
        <v>40631.047999999995</v>
      </c>
      <c r="E188" s="51">
        <f t="shared" si="9"/>
        <v>9881.2587165162568</v>
      </c>
      <c r="F188" s="51">
        <f t="shared" si="9"/>
        <v>1005.7992524605522</v>
      </c>
      <c r="G188" s="51">
        <f>SUM(G38,G61,G84,G107,G138,G163,G23)</f>
        <v>0</v>
      </c>
      <c r="H188" s="51">
        <f t="shared" si="10"/>
        <v>40631.047989999999</v>
      </c>
      <c r="I188" s="51">
        <f t="shared" si="10"/>
        <v>9881.4001300000018</v>
      </c>
      <c r="J188" s="51">
        <f t="shared" si="10"/>
        <v>948.50300000000004</v>
      </c>
    </row>
    <row r="189" spans="1:12" ht="15.6">
      <c r="A189" s="27">
        <v>8</v>
      </c>
      <c r="B189" s="27" t="s">
        <v>17</v>
      </c>
      <c r="C189" s="11">
        <v>0</v>
      </c>
      <c r="D189" s="51">
        <f t="shared" ref="D189:G191" si="11">SUM(D39,D62,D85,D108,D139,D164)</f>
        <v>31883.470309999993</v>
      </c>
      <c r="E189" s="51">
        <f t="shared" ref="E189:F189" si="12">SUM(E39,E62,E85,E108,E139,E164)</f>
        <v>4179.228819461443</v>
      </c>
      <c r="F189" s="51">
        <f t="shared" si="12"/>
        <v>81.536354093902247</v>
      </c>
      <c r="G189" s="51">
        <f t="shared" si="11"/>
        <v>0</v>
      </c>
      <c r="H189" s="51">
        <f t="shared" ref="H189:J189" si="13">SUM(H39,H62,H85,H108,H139,H164)</f>
        <v>31876.685569999998</v>
      </c>
      <c r="I189" s="51">
        <f t="shared" si="13"/>
        <v>4178.9303300000001</v>
      </c>
      <c r="J189" s="51">
        <f t="shared" si="13"/>
        <v>84.221599999999995</v>
      </c>
    </row>
    <row r="190" spans="1:12" ht="15.6">
      <c r="A190" s="27">
        <v>9</v>
      </c>
      <c r="B190" s="27" t="s">
        <v>18</v>
      </c>
      <c r="C190" s="11">
        <v>0</v>
      </c>
      <c r="D190" s="51">
        <f t="shared" si="11"/>
        <v>52525.249249999993</v>
      </c>
      <c r="E190" s="51">
        <f t="shared" ref="E190:F190" si="14">SUM(E40,E63,E86,E109,E140,E165)</f>
        <v>6245.4860690442556</v>
      </c>
      <c r="F190" s="51">
        <f t="shared" si="14"/>
        <v>483.91306183683946</v>
      </c>
      <c r="G190" s="51">
        <f t="shared" si="11"/>
        <v>0</v>
      </c>
      <c r="H190" s="51">
        <f t="shared" ref="H190:J190" si="15">SUM(H40,H63,H86,H109,H140,H165)</f>
        <v>52480.163209999999</v>
      </c>
      <c r="I190" s="51">
        <f t="shared" si="15"/>
        <v>6243.2135299999991</v>
      </c>
      <c r="J190" s="51">
        <f t="shared" si="15"/>
        <v>478.71964000000003</v>
      </c>
    </row>
    <row r="191" spans="1:12" ht="15.6">
      <c r="A191" s="27">
        <v>10</v>
      </c>
      <c r="B191" s="26" t="s">
        <v>19</v>
      </c>
      <c r="C191" s="11">
        <v>0</v>
      </c>
      <c r="D191" s="51">
        <f>D41+D64+D87+D110+D141+D166</f>
        <v>23885.874159999999</v>
      </c>
      <c r="E191" s="51">
        <f>E41+E64+E87+E110+E141+E166</f>
        <v>6927.2746253773848</v>
      </c>
      <c r="F191" s="51">
        <f>F41+F64+F87+F110+F141+F166</f>
        <v>116.56814144727775</v>
      </c>
      <c r="G191" s="51">
        <f t="shared" si="11"/>
        <v>0</v>
      </c>
      <c r="H191" s="51">
        <f>H41+H64+H87+H110+H141+H166</f>
        <v>23885.873909999998</v>
      </c>
      <c r="I191" s="51">
        <f>I41+I64+I87+I110+I141+I166</f>
        <v>6927.3060099999993</v>
      </c>
      <c r="J191" s="51">
        <f>J41+J64+J87+J110+J141+J166</f>
        <v>118.05699999999999</v>
      </c>
    </row>
    <row r="192" spans="1:12" ht="15.6">
      <c r="A192" s="27">
        <v>11</v>
      </c>
      <c r="B192" s="27" t="s">
        <v>20</v>
      </c>
      <c r="C192" s="11">
        <v>0</v>
      </c>
      <c r="D192" s="51">
        <f t="shared" ref="D192:J192" si="16">SUM(D42,D65,D88,D111,D142,D167,D24)</f>
        <v>62861.251069999991</v>
      </c>
      <c r="E192" s="51">
        <f t="shared" si="16"/>
        <v>7995.9454157044938</v>
      </c>
      <c r="F192" s="51">
        <f t="shared" si="16"/>
        <v>182.95657639314857</v>
      </c>
      <c r="G192" s="51">
        <f t="shared" si="16"/>
        <v>0</v>
      </c>
      <c r="H192" s="51">
        <f t="shared" si="16"/>
        <v>61992.522270000001</v>
      </c>
      <c r="I192" s="51">
        <f t="shared" si="16"/>
        <v>7950.3669600000003</v>
      </c>
      <c r="J192" s="51">
        <f t="shared" si="16"/>
        <v>183.2236</v>
      </c>
    </row>
    <row r="193" spans="1:11" ht="15.6">
      <c r="A193" s="27">
        <v>12</v>
      </c>
      <c r="B193" s="27" t="s">
        <v>21</v>
      </c>
      <c r="C193" s="11">
        <v>0</v>
      </c>
      <c r="D193" s="51">
        <f t="shared" ref="D193:J195" si="17">SUM(D43,D66,D89,D112,D143,D168)</f>
        <v>52958.253099999994</v>
      </c>
      <c r="E193" s="51">
        <f t="shared" si="17"/>
        <v>5312.7419491878818</v>
      </c>
      <c r="F193" s="51">
        <f t="shared" si="17"/>
        <v>292.06675334642682</v>
      </c>
      <c r="G193" s="51">
        <f t="shared" si="17"/>
        <v>0</v>
      </c>
      <c r="H193" s="51">
        <f t="shared" si="17"/>
        <v>52955.753099999994</v>
      </c>
      <c r="I193" s="51">
        <f t="shared" si="17"/>
        <v>5258.6847299999999</v>
      </c>
      <c r="J193" s="51">
        <f t="shared" si="17"/>
        <v>291.59019999999998</v>
      </c>
    </row>
    <row r="194" spans="1:11" ht="15.6">
      <c r="A194" s="27">
        <v>13</v>
      </c>
      <c r="B194" s="27" t="s">
        <v>22</v>
      </c>
      <c r="C194" s="11">
        <v>0</v>
      </c>
      <c r="D194" s="51">
        <f t="shared" si="17"/>
        <v>24198.463000000003</v>
      </c>
      <c r="E194" s="51">
        <f t="shared" si="17"/>
        <v>3515.6186925487627</v>
      </c>
      <c r="F194" s="51">
        <f t="shared" si="17"/>
        <v>84.305927481528499</v>
      </c>
      <c r="G194" s="51">
        <f t="shared" si="17"/>
        <v>0</v>
      </c>
      <c r="H194" s="51">
        <f t="shared" si="17"/>
        <v>24198.376800000002</v>
      </c>
      <c r="I194" s="51">
        <f t="shared" si="17"/>
        <v>3515.6634600000002</v>
      </c>
      <c r="J194" s="51">
        <f t="shared" si="17"/>
        <v>83.53</v>
      </c>
    </row>
    <row r="195" spans="1:11" ht="15.6">
      <c r="A195" s="27">
        <v>14</v>
      </c>
      <c r="B195" s="27" t="s">
        <v>23</v>
      </c>
      <c r="C195" s="11">
        <v>0</v>
      </c>
      <c r="D195" s="51">
        <f t="shared" si="17"/>
        <v>51833.398999999998</v>
      </c>
      <c r="E195" s="51">
        <f>SUM(E45,E68,E91,E114,E145,E170)</f>
        <v>6973.2344525149156</v>
      </c>
      <c r="F195" s="51">
        <f t="shared" si="17"/>
        <v>194.38383180901002</v>
      </c>
      <c r="G195" s="51">
        <f t="shared" si="17"/>
        <v>0</v>
      </c>
      <c r="H195" s="51">
        <f t="shared" si="17"/>
        <v>51831.22107</v>
      </c>
      <c r="I195" s="51">
        <f t="shared" si="17"/>
        <v>6973.1398100000015</v>
      </c>
      <c r="J195" s="51">
        <f t="shared" si="17"/>
        <v>197.39999999999998</v>
      </c>
    </row>
    <row r="196" spans="1:11" ht="15.6">
      <c r="A196" s="27">
        <v>15</v>
      </c>
      <c r="B196" s="27" t="s">
        <v>24</v>
      </c>
      <c r="C196" s="11">
        <v>0</v>
      </c>
      <c r="D196" s="51">
        <f t="shared" ref="D196:J196" si="18">SUM(D46,D69,D92,D115,D146,D171,D25)</f>
        <v>53817.294999999998</v>
      </c>
      <c r="E196" s="51">
        <f t="shared" si="18"/>
        <v>4511.2944506258245</v>
      </c>
      <c r="F196" s="51">
        <f t="shared" si="18"/>
        <v>113.513151047587</v>
      </c>
      <c r="G196" s="51">
        <f t="shared" si="18"/>
        <v>0</v>
      </c>
      <c r="H196" s="51">
        <f t="shared" si="18"/>
        <v>53817.294699999999</v>
      </c>
      <c r="I196" s="51">
        <f t="shared" si="18"/>
        <v>4511.3387899999998</v>
      </c>
      <c r="J196" s="51">
        <f t="shared" si="18"/>
        <v>121.0818</v>
      </c>
    </row>
    <row r="197" spans="1:11" ht="15.6">
      <c r="A197" s="27">
        <v>16</v>
      </c>
      <c r="B197" s="27" t="s">
        <v>25</v>
      </c>
      <c r="C197" s="11">
        <v>0</v>
      </c>
      <c r="D197" s="51">
        <f t="shared" ref="D197:F198" si="19">SUM(D47,D70,D93,D116,D147,D172)</f>
        <v>36671.764999999999</v>
      </c>
      <c r="E197" s="51">
        <f t="shared" si="19"/>
        <v>4242.3962077447886</v>
      </c>
      <c r="F197" s="51">
        <f t="shared" si="19"/>
        <v>41.031562883870009</v>
      </c>
      <c r="G197" s="51">
        <f t="shared" ref="G197:G198" si="20">SUM(G47,G70,G93,G116,G147,G172)</f>
        <v>0</v>
      </c>
      <c r="H197" s="51">
        <f t="shared" ref="H197:J198" si="21">SUM(H47,H70,H93,H116,H147,H172)</f>
        <v>36671.764999999999</v>
      </c>
      <c r="I197" s="51">
        <f t="shared" si="21"/>
        <v>4242.4542600000004</v>
      </c>
      <c r="J197" s="51">
        <f t="shared" si="21"/>
        <v>40.6</v>
      </c>
    </row>
    <row r="198" spans="1:11" ht="15.6">
      <c r="A198" s="27">
        <v>17</v>
      </c>
      <c r="B198" s="27" t="s">
        <v>28</v>
      </c>
      <c r="C198" s="11">
        <v>0</v>
      </c>
      <c r="D198" s="51">
        <f t="shared" si="19"/>
        <v>70575.404580000002</v>
      </c>
      <c r="E198" s="51">
        <f t="shared" si="19"/>
        <v>8300.5328419760626</v>
      </c>
      <c r="F198" s="51">
        <f t="shared" si="19"/>
        <v>258.22111966378372</v>
      </c>
      <c r="G198" s="51">
        <f t="shared" si="20"/>
        <v>0</v>
      </c>
      <c r="H198" s="51">
        <f t="shared" si="21"/>
        <v>70489.24328000001</v>
      </c>
      <c r="I198" s="51">
        <f t="shared" si="21"/>
        <v>8293.6884899999986</v>
      </c>
      <c r="J198" s="51">
        <f t="shared" si="21"/>
        <v>263.07139999999998</v>
      </c>
    </row>
    <row r="199" spans="1:11" ht="15.6">
      <c r="A199" s="27">
        <v>18</v>
      </c>
      <c r="B199" s="27" t="s">
        <v>26</v>
      </c>
      <c r="C199" s="11">
        <v>0</v>
      </c>
      <c r="D199" s="51">
        <f>SUM(D49,D72,D95,D118,D149,D174,D26)</f>
        <v>36706.992999999995</v>
      </c>
      <c r="E199" s="51">
        <f>SUM(E49,E72,E95,E118,E149,E174,E26)</f>
        <v>3203.9821621575902</v>
      </c>
      <c r="F199" s="51">
        <f>SUM(F49,F72,F95,F118,F149,F174,F26)</f>
        <v>44.088672017999997</v>
      </c>
      <c r="G199" s="51">
        <f t="shared" ref="G199:G200" si="22">SUM(G49,G72,G95,G118,G149,G174,G26)</f>
        <v>0</v>
      </c>
      <c r="H199" s="51">
        <f>SUM(H49,H72,H95,H118,H149,H174,H26)</f>
        <v>36706.986929999999</v>
      </c>
      <c r="I199" s="51">
        <f>SUM(I49,I72,I95,I118,I149,I174,I26)</f>
        <v>3204.01521</v>
      </c>
      <c r="J199" s="51">
        <f>SUM(J49,J72,J95,J118,J149,J174,J26)</f>
        <v>40</v>
      </c>
    </row>
    <row r="200" spans="1:11" ht="15.6">
      <c r="A200" s="27">
        <v>19</v>
      </c>
      <c r="B200" s="27" t="s">
        <v>27</v>
      </c>
      <c r="C200" s="11">
        <v>0</v>
      </c>
      <c r="D200" s="51">
        <f>SUM(D15,D126,D151,D176,D120)</f>
        <v>1168053.06</v>
      </c>
      <c r="E200" s="51">
        <f>SUM(E15,E126,E151,E176,E120)</f>
        <v>0</v>
      </c>
      <c r="F200" s="51">
        <f>SUM(F15,F126,F151,F176,F120)</f>
        <v>0</v>
      </c>
      <c r="G200" s="51">
        <f t="shared" si="22"/>
        <v>0</v>
      </c>
      <c r="H200" s="51">
        <f>SUM(H15,H126,H151,H176,H120)</f>
        <v>1159581.02</v>
      </c>
      <c r="I200" s="51">
        <f>SUM(I15,I126,I151,I176,I120)</f>
        <v>0</v>
      </c>
      <c r="J200" s="51">
        <f>SUM(J15,J126,J151,J176,J120)</f>
        <v>0</v>
      </c>
      <c r="K200" s="75"/>
    </row>
    <row r="201" spans="1:11" ht="15.6">
      <c r="A201" s="79" t="s">
        <v>41</v>
      </c>
      <c r="B201" s="80"/>
      <c r="C201" s="11">
        <f>C177+C16</f>
        <v>38412.89</v>
      </c>
      <c r="D201" s="51">
        <f>SUM(D182:D200)</f>
        <v>2214796.9511021874</v>
      </c>
      <c r="E201" s="51">
        <f>SUM(E182:E199)</f>
        <v>160061.55990381778</v>
      </c>
      <c r="F201" s="51">
        <f>SUM(F182:F199)</f>
        <v>6393.9885670586864</v>
      </c>
      <c r="G201" s="51">
        <f>SUM(G16,G177)</f>
        <v>38412.89</v>
      </c>
      <c r="H201" s="51">
        <f>SUM(H182,H183,H184,H185,H186,H187,H188,H189,H190,H191,H192,H193,H194,H195,H196,H197,H198,H199,H200)</f>
        <v>2195842.1071199998</v>
      </c>
      <c r="I201" s="51">
        <f>SUM(I182:I200)</f>
        <v>159432.4455</v>
      </c>
      <c r="J201" s="51">
        <f>SUM(J182:J200)</f>
        <v>6396.0364099999997</v>
      </c>
    </row>
    <row r="202" spans="1:11" ht="15.6" customHeight="1">
      <c r="A202" s="6"/>
      <c r="B202" s="6"/>
      <c r="C202" s="7"/>
      <c r="D202" s="76"/>
      <c r="E202" s="50"/>
      <c r="F202" s="77"/>
      <c r="G202" s="77"/>
      <c r="H202" s="76"/>
      <c r="I202" s="77"/>
      <c r="J202" s="77"/>
    </row>
    <row r="203" spans="1:11" ht="15.6" customHeight="1">
      <c r="A203" s="6"/>
      <c r="B203" s="6"/>
      <c r="C203" s="8"/>
      <c r="D203" s="76"/>
      <c r="E203" s="77"/>
      <c r="F203" s="50"/>
      <c r="G203" s="77"/>
      <c r="H203" s="76"/>
      <c r="I203" s="77"/>
      <c r="J203" s="77"/>
    </row>
    <row r="204" spans="1:11" ht="15.6">
      <c r="A204" s="6"/>
      <c r="B204" s="6"/>
      <c r="C204" s="7"/>
      <c r="D204" s="76"/>
      <c r="E204" s="50"/>
      <c r="F204" s="77"/>
      <c r="G204" s="77"/>
      <c r="H204" s="76"/>
      <c r="I204" s="77"/>
      <c r="J204" s="77"/>
    </row>
    <row r="205" spans="1:11" ht="15.6">
      <c r="A205" s="6"/>
      <c r="B205" s="6"/>
      <c r="C205" s="7"/>
      <c r="D205" s="76"/>
      <c r="E205" s="77"/>
      <c r="F205" s="77"/>
      <c r="G205" s="77"/>
      <c r="H205" s="76"/>
      <c r="I205" s="77"/>
      <c r="J205" s="77"/>
    </row>
    <row r="206" spans="1:11" ht="15.6">
      <c r="A206" s="6"/>
      <c r="B206" s="6"/>
      <c r="C206" s="7"/>
      <c r="D206" s="76"/>
      <c r="E206" s="77"/>
      <c r="F206" s="77"/>
      <c r="G206" s="77"/>
      <c r="H206" s="76"/>
      <c r="I206" s="77"/>
      <c r="J206" s="77"/>
    </row>
    <row r="207" spans="1:11" ht="15.6">
      <c r="A207" s="6"/>
      <c r="B207" s="6"/>
      <c r="C207" s="7"/>
      <c r="D207" s="76"/>
      <c r="E207" s="77"/>
      <c r="F207" s="77"/>
      <c r="G207" s="77"/>
      <c r="H207" s="76"/>
      <c r="I207" s="77"/>
      <c r="J207" s="77"/>
    </row>
    <row r="208" spans="1:11" ht="25.2" customHeight="1">
      <c r="A208" s="6"/>
      <c r="B208" s="6"/>
      <c r="C208" s="7"/>
      <c r="D208" s="76"/>
      <c r="E208" s="77"/>
      <c r="F208" s="77"/>
      <c r="G208" s="77"/>
      <c r="H208" s="76"/>
      <c r="I208" s="77"/>
      <c r="J208" s="77"/>
    </row>
    <row r="209" spans="1:10" ht="15.6">
      <c r="A209" s="6"/>
      <c r="B209" s="6"/>
      <c r="C209" s="7"/>
      <c r="D209" s="76"/>
      <c r="E209" s="77"/>
      <c r="F209" s="77"/>
      <c r="G209" s="77"/>
      <c r="H209" s="76"/>
      <c r="I209" s="77"/>
      <c r="J209" s="77"/>
    </row>
    <row r="210" spans="1:10" ht="15.6">
      <c r="A210" s="6"/>
      <c r="B210" s="6"/>
      <c r="C210" s="7"/>
      <c r="D210" s="76"/>
      <c r="E210" s="77"/>
      <c r="F210" s="77"/>
      <c r="G210" s="77"/>
      <c r="H210" s="76"/>
      <c r="I210" s="77"/>
      <c r="J210" s="77"/>
    </row>
    <row r="211" spans="1:10" ht="15.6">
      <c r="A211" s="6"/>
      <c r="B211" s="6"/>
      <c r="C211" s="7"/>
      <c r="D211" s="76"/>
      <c r="E211" s="77"/>
      <c r="F211" s="77"/>
      <c r="G211" s="77"/>
      <c r="H211" s="76"/>
      <c r="I211" s="77"/>
      <c r="J211" s="77"/>
    </row>
    <row r="212" spans="1:10" ht="15.6">
      <c r="A212" s="6"/>
      <c r="B212" s="6"/>
      <c r="C212" s="7"/>
      <c r="D212" s="76"/>
      <c r="E212" s="77"/>
      <c r="F212" s="77"/>
      <c r="G212" s="77"/>
      <c r="H212" s="76"/>
      <c r="I212" s="77"/>
      <c r="J212" s="77"/>
    </row>
    <row r="213" spans="1:10" ht="15.6">
      <c r="A213" s="6"/>
      <c r="B213" s="6"/>
      <c r="C213" s="7"/>
      <c r="D213" s="76"/>
      <c r="E213" s="77"/>
      <c r="F213" s="77"/>
      <c r="G213" s="77"/>
      <c r="H213" s="76"/>
      <c r="I213" s="77"/>
      <c r="J213" s="77"/>
    </row>
    <row r="214" spans="1:10" ht="15.6">
      <c r="A214" s="6"/>
      <c r="B214" s="6"/>
      <c r="C214" s="7"/>
      <c r="D214" s="76"/>
      <c r="E214" s="77"/>
      <c r="F214" s="77"/>
      <c r="G214" s="77"/>
      <c r="H214" s="76"/>
      <c r="I214" s="77"/>
      <c r="J214" s="77"/>
    </row>
    <row r="215" spans="1:10" ht="15.6">
      <c r="A215" s="6"/>
      <c r="B215" s="6"/>
      <c r="C215" s="7"/>
      <c r="D215" s="76"/>
      <c r="E215" s="77"/>
      <c r="F215" s="77"/>
      <c r="G215" s="77"/>
      <c r="H215" s="76"/>
      <c r="I215" s="77"/>
      <c r="J215" s="77"/>
    </row>
    <row r="216" spans="1:10" ht="15.6">
      <c r="A216" s="6"/>
      <c r="B216" s="6"/>
      <c r="C216" s="7"/>
      <c r="D216" s="76"/>
      <c r="E216" s="77"/>
      <c r="F216" s="77"/>
      <c r="G216" s="77"/>
      <c r="H216" s="76"/>
      <c r="I216" s="77"/>
      <c r="J216" s="77"/>
    </row>
    <row r="217" spans="1:10" ht="15.6">
      <c r="A217" s="6"/>
      <c r="B217" s="6"/>
      <c r="C217" s="7"/>
      <c r="D217" s="76"/>
      <c r="E217" s="77"/>
      <c r="F217" s="77"/>
      <c r="G217" s="77"/>
      <c r="H217" s="76"/>
      <c r="I217" s="77"/>
      <c r="J217" s="77"/>
    </row>
    <row r="218" spans="1:10" ht="15.6">
      <c r="A218" s="6"/>
      <c r="B218" s="6"/>
      <c r="C218" s="7"/>
      <c r="D218" s="76"/>
      <c r="E218" s="77"/>
      <c r="F218" s="77"/>
      <c r="G218" s="77"/>
      <c r="H218" s="76"/>
      <c r="I218" s="77"/>
      <c r="J218" s="77"/>
    </row>
    <row r="219" spans="1:10" ht="15.6">
      <c r="A219" s="6"/>
      <c r="B219" s="6"/>
      <c r="C219" s="7"/>
      <c r="D219" s="76"/>
      <c r="E219" s="77"/>
      <c r="F219" s="77"/>
      <c r="G219" s="77"/>
      <c r="H219" s="76"/>
      <c r="I219" s="77"/>
      <c r="J219" s="77"/>
    </row>
    <row r="220" spans="1:10" ht="15.6">
      <c r="A220" s="6"/>
      <c r="B220" s="6"/>
      <c r="C220" s="7"/>
      <c r="D220" s="76"/>
      <c r="E220" s="77"/>
      <c r="F220" s="77"/>
      <c r="G220" s="77"/>
      <c r="H220" s="76"/>
      <c r="I220" s="77"/>
      <c r="J220" s="77"/>
    </row>
    <row r="221" spans="1:10" ht="15.6">
      <c r="A221" s="6"/>
      <c r="B221" s="6"/>
      <c r="C221" s="7"/>
      <c r="D221" s="76"/>
      <c r="E221" s="77"/>
      <c r="F221" s="77"/>
      <c r="G221" s="77"/>
      <c r="H221" s="76"/>
      <c r="I221" s="77"/>
      <c r="J221" s="77"/>
    </row>
    <row r="222" spans="1:10" ht="15.6">
      <c r="A222" s="6"/>
      <c r="B222" s="6"/>
      <c r="C222" s="7"/>
      <c r="D222" s="76"/>
      <c r="E222" s="77"/>
      <c r="F222" s="77"/>
      <c r="G222" s="77"/>
      <c r="H222" s="76"/>
      <c r="I222" s="77"/>
      <c r="J222" s="77"/>
    </row>
    <row r="223" spans="1:10" ht="15.6">
      <c r="A223" s="6"/>
      <c r="B223" s="6"/>
      <c r="C223" s="7"/>
      <c r="D223" s="76"/>
      <c r="E223" s="77"/>
      <c r="F223" s="77"/>
      <c r="G223" s="77"/>
      <c r="H223" s="76"/>
      <c r="I223" s="77"/>
      <c r="J223" s="77"/>
    </row>
    <row r="224" spans="1:10" ht="15.6">
      <c r="A224" s="6"/>
      <c r="B224" s="6"/>
      <c r="C224" s="7"/>
      <c r="D224" s="76"/>
      <c r="E224" s="77"/>
      <c r="F224" s="77"/>
      <c r="G224" s="77"/>
      <c r="H224" s="76"/>
      <c r="I224" s="77"/>
      <c r="J224" s="77"/>
    </row>
    <row r="225" spans="1:15" ht="15.6">
      <c r="A225" s="6"/>
      <c r="B225" s="6"/>
      <c r="C225" s="7"/>
      <c r="D225" s="76"/>
      <c r="E225" s="77"/>
      <c r="F225" s="77"/>
      <c r="G225" s="77"/>
      <c r="H225" s="76"/>
      <c r="I225" s="77"/>
      <c r="J225" s="77"/>
    </row>
    <row r="226" spans="1:15" ht="15.6">
      <c r="A226" s="6"/>
      <c r="B226" s="6"/>
      <c r="C226" s="7"/>
      <c r="D226" s="76"/>
      <c r="E226" s="77"/>
      <c r="F226" s="77"/>
      <c r="G226" s="77"/>
      <c r="H226" s="76"/>
      <c r="I226" s="77"/>
      <c r="J226" s="77"/>
    </row>
    <row r="227" spans="1:15" ht="15.6">
      <c r="A227" s="6"/>
      <c r="B227" s="6"/>
      <c r="C227" s="7"/>
      <c r="D227" s="76"/>
      <c r="E227" s="77"/>
      <c r="F227" s="77"/>
      <c r="G227" s="77"/>
      <c r="H227" s="76"/>
      <c r="I227" s="77"/>
      <c r="J227" s="77"/>
    </row>
    <row r="228" spans="1:15" ht="15.6">
      <c r="A228" s="6"/>
      <c r="B228" s="6"/>
      <c r="C228" s="7"/>
      <c r="D228" s="76"/>
      <c r="E228" s="77"/>
      <c r="F228" s="77"/>
      <c r="G228" s="77"/>
      <c r="H228" s="76"/>
      <c r="I228" s="77"/>
      <c r="J228" s="77"/>
    </row>
    <row r="229" spans="1:15" ht="15.6">
      <c r="A229" s="6"/>
      <c r="B229" s="6"/>
      <c r="C229" s="7"/>
      <c r="D229" s="76"/>
      <c r="E229" s="77"/>
      <c r="F229" s="77"/>
      <c r="G229" s="77"/>
      <c r="H229" s="76"/>
      <c r="I229" s="77"/>
      <c r="J229" s="77"/>
    </row>
    <row r="230" spans="1:15" ht="15.6">
      <c r="A230" s="6"/>
      <c r="B230" s="6"/>
      <c r="C230" s="7"/>
      <c r="D230" s="76"/>
      <c r="E230" s="77"/>
      <c r="F230" s="77"/>
      <c r="G230" s="77"/>
      <c r="H230" s="76"/>
      <c r="I230" s="77"/>
      <c r="J230" s="77"/>
    </row>
    <row r="231" spans="1:15" ht="15.6">
      <c r="A231" s="6"/>
      <c r="B231" s="6"/>
      <c r="C231" s="7"/>
      <c r="D231" s="76"/>
      <c r="E231" s="77"/>
      <c r="F231" s="77"/>
      <c r="G231" s="77"/>
      <c r="H231" s="76"/>
      <c r="I231" s="77"/>
      <c r="J231" s="77"/>
    </row>
    <row r="232" spans="1:15" ht="15.6">
      <c r="A232" s="6"/>
      <c r="B232" s="6"/>
      <c r="C232" s="7"/>
      <c r="D232" s="76"/>
      <c r="E232" s="77"/>
      <c r="F232" s="77"/>
      <c r="G232" s="77"/>
      <c r="H232" s="76"/>
      <c r="I232" s="77"/>
      <c r="J232" s="77"/>
    </row>
    <row r="233" spans="1:15" ht="15.6">
      <c r="A233" s="6"/>
      <c r="B233" s="6"/>
      <c r="C233" s="7"/>
      <c r="D233" s="76"/>
      <c r="E233" s="77"/>
      <c r="F233" s="77"/>
      <c r="G233" s="77"/>
      <c r="H233" s="76"/>
      <c r="I233" s="77"/>
      <c r="J233" s="77"/>
    </row>
    <row r="234" spans="1:15" ht="15.6">
      <c r="A234" s="6"/>
      <c r="B234" s="6"/>
      <c r="C234" s="7"/>
      <c r="D234" s="76"/>
      <c r="E234" s="77"/>
      <c r="F234" s="77"/>
      <c r="G234" s="77"/>
      <c r="H234" s="76"/>
      <c r="I234" s="77"/>
      <c r="J234" s="77"/>
    </row>
    <row r="235" spans="1:15" ht="15.6">
      <c r="A235" s="6"/>
      <c r="B235" s="6"/>
      <c r="C235" s="7"/>
      <c r="D235" s="76"/>
      <c r="E235" s="77"/>
      <c r="F235" s="77"/>
      <c r="G235" s="77"/>
      <c r="H235" s="76"/>
      <c r="I235" s="77"/>
      <c r="J235" s="77"/>
    </row>
    <row r="236" spans="1:15" ht="15.6">
      <c r="A236" s="6"/>
      <c r="B236" s="6"/>
      <c r="C236" s="7"/>
      <c r="D236" s="76"/>
      <c r="E236" s="77"/>
      <c r="F236" s="77"/>
      <c r="G236" s="77"/>
      <c r="H236" s="76"/>
      <c r="I236" s="77"/>
      <c r="J236" s="77"/>
    </row>
    <row r="237" spans="1:15" ht="15.6">
      <c r="A237" s="6"/>
      <c r="B237" s="6"/>
      <c r="C237" s="7"/>
      <c r="D237" s="76"/>
      <c r="E237" s="77"/>
      <c r="F237" s="77"/>
      <c r="G237" s="77"/>
      <c r="H237" s="76"/>
      <c r="I237" s="77"/>
      <c r="J237" s="77"/>
    </row>
    <row r="238" spans="1:15" ht="15.6">
      <c r="A238" s="6"/>
      <c r="B238" s="6"/>
      <c r="C238" s="7"/>
      <c r="D238" s="76"/>
      <c r="E238" s="77"/>
      <c r="F238" s="77"/>
      <c r="G238" s="77"/>
      <c r="H238" s="76"/>
      <c r="I238" s="77"/>
      <c r="J238" s="77"/>
      <c r="L238" s="24"/>
    </row>
    <row r="239" spans="1:15" ht="15.6">
      <c r="A239" s="6"/>
      <c r="B239" s="6"/>
      <c r="C239" s="7"/>
      <c r="D239" s="76"/>
      <c r="E239" s="77"/>
      <c r="F239" s="77"/>
      <c r="G239" s="77"/>
      <c r="H239" s="76"/>
      <c r="I239" s="77"/>
      <c r="J239" s="77"/>
      <c r="L239" s="10"/>
      <c r="O239" s="22"/>
    </row>
    <row r="240" spans="1:15" ht="15.6">
      <c r="A240" s="6"/>
      <c r="B240" s="6"/>
      <c r="C240" s="7"/>
      <c r="D240" s="76"/>
      <c r="E240" s="77"/>
      <c r="F240" s="77"/>
      <c r="G240" s="77"/>
      <c r="H240" s="76"/>
      <c r="I240" s="77"/>
      <c r="J240" s="77"/>
      <c r="L240" s="10"/>
    </row>
    <row r="241" spans="1:12" ht="15.6">
      <c r="A241" s="6"/>
      <c r="B241" s="6"/>
      <c r="C241" s="7"/>
      <c r="D241" s="76"/>
      <c r="E241" s="77"/>
      <c r="F241" s="77"/>
      <c r="G241" s="77"/>
      <c r="H241" s="76"/>
      <c r="I241" s="77"/>
      <c r="J241" s="77"/>
      <c r="L241" s="10"/>
    </row>
    <row r="242" spans="1:12" ht="15.6">
      <c r="A242" s="6"/>
      <c r="B242" s="6"/>
      <c r="C242" s="7"/>
      <c r="D242" s="76"/>
      <c r="E242" s="77"/>
      <c r="F242" s="77"/>
      <c r="G242" s="77"/>
      <c r="H242" s="76"/>
      <c r="I242" s="77"/>
      <c r="J242" s="77"/>
      <c r="L242" s="10"/>
    </row>
    <row r="243" spans="1:12" ht="15.6">
      <c r="A243" s="6"/>
      <c r="B243" s="6"/>
      <c r="C243" s="7"/>
      <c r="D243" s="76"/>
      <c r="E243" s="77"/>
      <c r="F243" s="77"/>
      <c r="G243" s="77"/>
      <c r="H243" s="76"/>
      <c r="I243" s="77"/>
      <c r="J243" s="77"/>
      <c r="L243" s="10"/>
    </row>
    <row r="244" spans="1:12" ht="15.6">
      <c r="C244" s="7"/>
      <c r="D244" s="76"/>
      <c r="E244" s="77"/>
      <c r="F244" s="77"/>
      <c r="G244" s="77"/>
      <c r="H244" s="76"/>
      <c r="I244" s="77"/>
      <c r="J244" s="77"/>
      <c r="L244" s="10"/>
    </row>
    <row r="245" spans="1:12" ht="15.6">
      <c r="A245" s="29"/>
      <c r="B245" s="29"/>
      <c r="L245" s="10"/>
    </row>
    <row r="246" spans="1:12" ht="15.6" customHeight="1">
      <c r="C246" s="29"/>
      <c r="D246" s="44"/>
      <c r="E246" s="44"/>
      <c r="F246" s="44"/>
      <c r="G246" s="44"/>
      <c r="H246" s="44"/>
      <c r="I246" s="44"/>
      <c r="J246" s="44"/>
      <c r="L246" s="10"/>
    </row>
    <row r="247" spans="1:12" ht="15.6">
      <c r="L247" s="10"/>
    </row>
    <row r="248" spans="1:12" ht="15.6">
      <c r="L248" s="10"/>
    </row>
    <row r="249" spans="1:12" ht="15.6">
      <c r="L249" s="10"/>
    </row>
    <row r="250" spans="1:12" ht="15.6">
      <c r="L250" s="10"/>
    </row>
    <row r="251" spans="1:12" ht="15.6">
      <c r="L251" s="10"/>
    </row>
    <row r="252" spans="1:12" ht="15.6">
      <c r="L252" s="10"/>
    </row>
    <row r="253" spans="1:12" ht="15.6">
      <c r="L253" s="10"/>
    </row>
    <row r="254" spans="1:12" ht="15.6">
      <c r="L254" s="10"/>
    </row>
    <row r="255" spans="1:12" ht="15.6">
      <c r="L255" s="10"/>
    </row>
    <row r="256" spans="1:12" ht="15.6">
      <c r="L256" s="10"/>
    </row>
    <row r="257" spans="12:13" ht="15.6">
      <c r="L257" s="10"/>
    </row>
    <row r="258" spans="12:13">
      <c r="L258" s="25"/>
      <c r="M258" s="35"/>
    </row>
    <row r="299" ht="47.25" customHeight="1"/>
  </sheetData>
  <mergeCells count="60">
    <mergeCell ref="A27:B27"/>
    <mergeCell ref="A8:J8"/>
    <mergeCell ref="A12:A13"/>
    <mergeCell ref="B12:B13"/>
    <mergeCell ref="C12:F12"/>
    <mergeCell ref="G12:J12"/>
    <mergeCell ref="A16:B16"/>
    <mergeCell ref="A18:A19"/>
    <mergeCell ref="B18:B19"/>
    <mergeCell ref="C18:F18"/>
    <mergeCell ref="G18:J18"/>
    <mergeCell ref="A73:B73"/>
    <mergeCell ref="C28:F28"/>
    <mergeCell ref="G28:J28"/>
    <mergeCell ref="A29:A30"/>
    <mergeCell ref="B29:B30"/>
    <mergeCell ref="C29:F29"/>
    <mergeCell ref="G29:J29"/>
    <mergeCell ref="A50:B50"/>
    <mergeCell ref="A52:A53"/>
    <mergeCell ref="B52:B53"/>
    <mergeCell ref="C52:F52"/>
    <mergeCell ref="G52:J52"/>
    <mergeCell ref="G123:J123"/>
    <mergeCell ref="A75:A76"/>
    <mergeCell ref="B75:B76"/>
    <mergeCell ref="C75:F75"/>
    <mergeCell ref="G75:J75"/>
    <mergeCell ref="A96:B96"/>
    <mergeCell ref="A98:A99"/>
    <mergeCell ref="B98:B99"/>
    <mergeCell ref="C98:F98"/>
    <mergeCell ref="G98:J98"/>
    <mergeCell ref="A119:B119"/>
    <mergeCell ref="A120:B120"/>
    <mergeCell ref="A123:A124"/>
    <mergeCell ref="B123:B124"/>
    <mergeCell ref="C123:F123"/>
    <mergeCell ref="A126:B126"/>
    <mergeCell ref="A127:B127"/>
    <mergeCell ref="B128:J128"/>
    <mergeCell ref="A129:A130"/>
    <mergeCell ref="B129:B130"/>
    <mergeCell ref="C129:F129"/>
    <mergeCell ref="G129:J129"/>
    <mergeCell ref="A152:B152"/>
    <mergeCell ref="B153:J153"/>
    <mergeCell ref="A154:A155"/>
    <mergeCell ref="B154:B155"/>
    <mergeCell ref="C154:F154"/>
    <mergeCell ref="G154:J154"/>
    <mergeCell ref="A201:B201"/>
    <mergeCell ref="A175:B175"/>
    <mergeCell ref="A176:B176"/>
    <mergeCell ref="A177:B177"/>
    <mergeCell ref="B178:J178"/>
    <mergeCell ref="A179:A180"/>
    <mergeCell ref="B179:B180"/>
    <mergeCell ref="C179:F179"/>
    <mergeCell ref="G179:J179"/>
  </mergeCells>
  <pageMargins left="0.70866141732283472" right="0.70866141732283472" top="0.74803149606299213" bottom="0.74803149606299213" header="0" footer="0"/>
  <pageSetup paperSize="9" scale="5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моя</vt:lpstr>
      <vt:lpstr>моя!Область_печати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 Викторовна Ильвес</dc:creator>
  <cp:lastModifiedBy>Татьяна Николаевна Чепрасова</cp:lastModifiedBy>
  <cp:lastPrinted>2024-01-31T13:18:51Z</cp:lastPrinted>
  <dcterms:created xsi:type="dcterms:W3CDTF">2018-01-22T10:01:56Z</dcterms:created>
  <dcterms:modified xsi:type="dcterms:W3CDTF">2024-05-06T07:31:50Z</dcterms:modified>
</cp:coreProperties>
</file>