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3256" windowHeight="937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01" i="1" l="1"/>
  <c r="F184" i="1"/>
  <c r="G184" i="1"/>
  <c r="H184" i="1"/>
  <c r="E184" i="1"/>
  <c r="J194" i="1"/>
  <c r="I194" i="1"/>
  <c r="G194" i="1"/>
  <c r="H194" i="1"/>
  <c r="F194" i="1"/>
  <c r="E194" i="1"/>
  <c r="J199" i="1"/>
  <c r="I199" i="1"/>
  <c r="H199" i="1"/>
  <c r="G199" i="1"/>
  <c r="F199" i="1"/>
  <c r="E199" i="1"/>
  <c r="H196" i="1"/>
  <c r="G196" i="1"/>
  <c r="F196" i="1"/>
  <c r="E196" i="1"/>
  <c r="H191" i="1"/>
  <c r="H192" i="1"/>
  <c r="H188" i="1"/>
  <c r="D184" i="1"/>
  <c r="H119" i="1"/>
  <c r="H175" i="1"/>
  <c r="H200" i="1"/>
  <c r="I177" i="1" l="1"/>
  <c r="F201" i="1" l="1"/>
  <c r="E201" i="1" l="1"/>
  <c r="E50" i="1" l="1"/>
  <c r="E73" i="1"/>
  <c r="E119" i="1"/>
  <c r="E177" i="1" l="1"/>
  <c r="H121" i="1" l="1"/>
  <c r="D121" i="1"/>
  <c r="D119" i="1"/>
  <c r="D200" i="1"/>
  <c r="D201" i="1" s="1"/>
  <c r="D182" i="1" l="1"/>
  <c r="E191" i="1" l="1"/>
  <c r="F191" i="1"/>
  <c r="G191" i="1"/>
  <c r="D191" i="1"/>
  <c r="E192" i="1"/>
  <c r="F192" i="1"/>
  <c r="G192" i="1"/>
  <c r="D194" i="1"/>
  <c r="E188" i="1"/>
  <c r="F188" i="1"/>
  <c r="G188" i="1"/>
  <c r="D199" i="1"/>
  <c r="D196" i="1"/>
  <c r="D192" i="1"/>
  <c r="D188" i="1"/>
  <c r="J183" i="1"/>
  <c r="J184" i="1"/>
  <c r="J185" i="1"/>
  <c r="J186" i="1"/>
  <c r="J187" i="1"/>
  <c r="J188" i="1"/>
  <c r="J189" i="1"/>
  <c r="J190" i="1"/>
  <c r="J191" i="1"/>
  <c r="J192" i="1"/>
  <c r="J193" i="1"/>
  <c r="J195" i="1"/>
  <c r="J196" i="1"/>
  <c r="J197" i="1"/>
  <c r="J198" i="1"/>
  <c r="I183" i="1"/>
  <c r="I184" i="1"/>
  <c r="I185" i="1"/>
  <c r="I186" i="1"/>
  <c r="I187" i="1"/>
  <c r="I188" i="1"/>
  <c r="I189" i="1"/>
  <c r="I190" i="1"/>
  <c r="I191" i="1"/>
  <c r="I192" i="1"/>
  <c r="I193" i="1"/>
  <c r="I195" i="1"/>
  <c r="I196" i="1"/>
  <c r="I197" i="1"/>
  <c r="I198" i="1"/>
  <c r="G183" i="1"/>
  <c r="G185" i="1"/>
  <c r="G186" i="1"/>
  <c r="G187" i="1"/>
  <c r="G189" i="1"/>
  <c r="G190" i="1"/>
  <c r="G193" i="1"/>
  <c r="G195" i="1"/>
  <c r="G197" i="1"/>
  <c r="G198" i="1"/>
  <c r="G200" i="1"/>
  <c r="G182" i="1"/>
  <c r="I182" i="1"/>
  <c r="J182" i="1"/>
  <c r="J201" i="1" s="1"/>
  <c r="F183" i="1"/>
  <c r="F185" i="1"/>
  <c r="F186" i="1"/>
  <c r="F187" i="1"/>
  <c r="F189" i="1"/>
  <c r="F190" i="1"/>
  <c r="F193" i="1"/>
  <c r="F195" i="1"/>
  <c r="F197" i="1"/>
  <c r="F198" i="1"/>
  <c r="E183" i="1"/>
  <c r="E185" i="1"/>
  <c r="E186" i="1"/>
  <c r="E187" i="1"/>
  <c r="E189" i="1"/>
  <c r="E190" i="1"/>
  <c r="E193" i="1"/>
  <c r="E195" i="1"/>
  <c r="E197" i="1"/>
  <c r="E198" i="1"/>
  <c r="E182" i="1"/>
  <c r="F182" i="1"/>
  <c r="D185" i="1"/>
  <c r="D186" i="1"/>
  <c r="D187" i="1"/>
  <c r="D189" i="1"/>
  <c r="D190" i="1"/>
  <c r="D193" i="1"/>
  <c r="D195" i="1"/>
  <c r="D197" i="1"/>
  <c r="D198" i="1"/>
  <c r="D183" i="1"/>
  <c r="H177" i="1"/>
  <c r="D152" i="1"/>
  <c r="H150" i="1"/>
  <c r="H149" i="1"/>
  <c r="H148" i="1"/>
  <c r="H198" i="1" s="1"/>
  <c r="H147" i="1"/>
  <c r="H197" i="1" s="1"/>
  <c r="H146" i="1"/>
  <c r="H145" i="1"/>
  <c r="H195" i="1" s="1"/>
  <c r="H144" i="1"/>
  <c r="H143" i="1"/>
  <c r="H193" i="1" s="1"/>
  <c r="H142" i="1"/>
  <c r="H141" i="1"/>
  <c r="H140" i="1"/>
  <c r="H190" i="1" s="1"/>
  <c r="H139" i="1"/>
  <c r="H189" i="1" s="1"/>
  <c r="H138" i="1"/>
  <c r="H137" i="1"/>
  <c r="H187" i="1" s="1"/>
  <c r="H136" i="1"/>
  <c r="H186" i="1" s="1"/>
  <c r="H135" i="1"/>
  <c r="H185" i="1" s="1"/>
  <c r="H134" i="1"/>
  <c r="H133" i="1"/>
  <c r="H183" i="1" s="1"/>
  <c r="H132" i="1"/>
  <c r="H182" i="1" s="1"/>
  <c r="I201" i="1" l="1"/>
  <c r="E27" i="1" l="1"/>
  <c r="F27" i="1"/>
  <c r="G27" i="1"/>
  <c r="H27" i="1"/>
  <c r="D27" i="1"/>
  <c r="H16" i="1"/>
  <c r="F152" i="1" l="1"/>
  <c r="G152" i="1"/>
  <c r="G16" i="1" l="1"/>
  <c r="D16" i="1" l="1"/>
  <c r="F16" i="1"/>
  <c r="E16" i="1"/>
  <c r="D175" i="1" l="1"/>
</calcChain>
</file>

<file path=xl/sharedStrings.xml><?xml version="1.0" encoding="utf-8"?>
<sst xmlns="http://schemas.openxmlformats.org/spreadsheetml/2006/main" count="289" uniqueCount="64">
  <si>
    <t>Информация</t>
  </si>
  <si>
    <t>о территориальной структуре финансирования</t>
  </si>
  <si>
    <t>государственной программы</t>
  </si>
  <si>
    <t>(за счет средств всех источников)</t>
  </si>
  <si>
    <t>№ п/п</t>
  </si>
  <si>
    <t>Наименование муниципального образования</t>
  </si>
  <si>
    <t xml:space="preserve">Фактическое финансирование </t>
  </si>
  <si>
    <t>Федеральный бюджет</t>
  </si>
  <si>
    <t>Областной бюджет</t>
  </si>
  <si>
    <t>Местные бюджеты</t>
  </si>
  <si>
    <t>Прочие источники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</si>
  <si>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</si>
  <si>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</si>
  <si>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</si>
  <si>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</si>
  <si>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</si>
  <si>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</si>
  <si>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</si>
  <si>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</si>
  <si>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</si>
  <si>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</si>
  <si>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</si>
  <si>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</si>
  <si>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</si>
  <si>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</si>
  <si>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</si>
  <si>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</si>
  <si>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Общеобластные расходы</t>
  </si>
  <si>
    <t>Тосненский муниципальный район</t>
  </si>
  <si>
    <t>Всего по подпрограмме</t>
  </si>
  <si>
    <t xml:space="preserve">     Наименование государственной программы: «Устойчивое общественное развитие в Ленинградской области»</t>
  </si>
  <si>
    <t xml:space="preserve">     Ответственный исполнитель: комитет по местному самоуправлению, межнациональным и межконфессиональным отношениям Ленинградской области</t>
  </si>
  <si>
    <t>Выборгский район</t>
  </si>
  <si>
    <t>Подпрограмма1</t>
  </si>
  <si>
    <t>Всего</t>
  </si>
  <si>
    <t>Областной             бюджет</t>
  </si>
  <si>
    <t>Местные           бюджеты</t>
  </si>
  <si>
    <t>Областной   бюджет</t>
  </si>
  <si>
    <t>Местные    бюджеты</t>
  </si>
  <si>
    <t>Выборгский муниципальный район</t>
  </si>
  <si>
    <t>ВСЕГО по ГП ЛО</t>
  </si>
  <si>
    <t>Всего по госпрограмме</t>
  </si>
  <si>
    <t>Областной         бюджет</t>
  </si>
  <si>
    <t>Местные          бюджеты</t>
  </si>
  <si>
    <t>Приложение 4</t>
  </si>
  <si>
    <t>Наименование                           муниципального образования</t>
  </si>
  <si>
    <t>Местные         бюджеты</t>
  </si>
  <si>
    <t>План на 2022 год</t>
  </si>
  <si>
    <t>План на 2022год</t>
  </si>
  <si>
    <t xml:space="preserve">Подпрограмма 2  Конкурс "Инициативный гражданин в Ленинградской области </t>
  </si>
  <si>
    <t>Подпрограмма 2  3 - оз</t>
  </si>
  <si>
    <t>Подпрограмма 2  147 - оз</t>
  </si>
  <si>
    <t>Подпрограмма 2 "Развитие общественной инфраструктуры муниципального значения в Ленинградской области"</t>
  </si>
  <si>
    <t xml:space="preserve">Подпрограмма 4 «Государственная поддержка социально ориентированных некоммерческих организаций»
поддержка социально ориентированных некоммерческих организаций»
</t>
  </si>
  <si>
    <t>Всего по субсидии</t>
  </si>
  <si>
    <t xml:space="preserve">Волосовский муниципальный район </t>
  </si>
  <si>
    <t>Подпрограмма 5 «Молодёжь Ленинградской области»</t>
  </si>
  <si>
    <t>Всего по грантам</t>
  </si>
  <si>
    <t>Областной    бюджет</t>
  </si>
  <si>
    <t xml:space="preserve">Подпрограмма 3 "Общество и власть" </t>
  </si>
  <si>
    <t xml:space="preserve">Всего по субсидии </t>
  </si>
  <si>
    <t>Подпрограмма 2  Дотации (гранты)</t>
  </si>
  <si>
    <t>Местные     бюджеты</t>
  </si>
  <si>
    <t>Наименование                           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</si>
</sst>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\ _₽"/>
    <numFmt numFmtId="165" formatCode="0.00,"/>
    <numFmt numFmtId="166" formatCode="#,##0.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Roman"/>
      <family val="1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BE5F1"/>
      </patternFill>
    </fill>
    <fill>
      <patternFill patternType="solid">
        <fgColor rgb="FFFDEADA"/>
      </patternFill>
    </fill>
    <fill>
      <patternFill patternType="solid">
        <fgColor rgb="FFC0C0C0"/>
      </patternFill>
    </fill>
    <fill>
      <patternFill patternType="solid">
        <fgColor rgb="FFFDFEE7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8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11" fillId="0" borderId="0"/>
    <xf numFmtId="0" fontId="12" fillId="0" borderId="0"/>
    <xf numFmtId="49" fontId="12" fillId="0" borderId="0">
      <alignment horizontal="center"/>
    </xf>
    <xf numFmtId="0" fontId="12" fillId="0" borderId="0">
      <alignment horizontal="center" vertical="center"/>
    </xf>
    <xf numFmtId="0" fontId="13" fillId="0" borderId="0"/>
    <xf numFmtId="49" fontId="14" fillId="0" borderId="0">
      <alignment horizontal="center" vertical="center" wrapText="1"/>
    </xf>
    <xf numFmtId="49" fontId="15" fillId="0" borderId="0">
      <alignment horizontal="right" vertical="center" indent="1"/>
    </xf>
    <xf numFmtId="49" fontId="15" fillId="0" borderId="0">
      <alignment horizontal="left" vertical="center" wrapText="1" indent="1"/>
    </xf>
    <xf numFmtId="0" fontId="16" fillId="0" borderId="0">
      <alignment horizontal="center" vertical="center"/>
    </xf>
    <xf numFmtId="49" fontId="17" fillId="0" borderId="0">
      <alignment horizontal="left"/>
    </xf>
    <xf numFmtId="0" fontId="18" fillId="0" borderId="0">
      <alignment horizontal="center" vertical="center"/>
    </xf>
    <xf numFmtId="0" fontId="17" fillId="0" borderId="0">
      <alignment horizontal="center" vertical="center"/>
    </xf>
    <xf numFmtId="0" fontId="18" fillId="3" borderId="0">
      <alignment horizontal="center" vertical="center"/>
    </xf>
    <xf numFmtId="0" fontId="16" fillId="0" borderId="0">
      <alignment horizontal="center" vertical="center" wrapText="1"/>
    </xf>
    <xf numFmtId="49" fontId="16" fillId="0" borderId="0">
      <alignment horizontal="center" vertical="center"/>
    </xf>
    <xf numFmtId="49" fontId="6" fillId="0" borderId="0">
      <alignment horizontal="center" vertical="center"/>
    </xf>
    <xf numFmtId="49" fontId="17" fillId="3" borderId="10">
      <alignment horizontal="center" vertical="center" wrapText="1"/>
    </xf>
    <xf numFmtId="49" fontId="17" fillId="3" borderId="11">
      <alignment horizontal="center" vertical="center" wrapText="1"/>
    </xf>
    <xf numFmtId="0" fontId="17" fillId="3" borderId="11">
      <alignment horizontal="center" vertical="center" wrapText="1"/>
    </xf>
    <xf numFmtId="0" fontId="17" fillId="3" borderId="12">
      <alignment horizontal="center" vertical="center" wrapText="1"/>
    </xf>
    <xf numFmtId="0" fontId="17" fillId="3" borderId="8">
      <alignment horizontal="center" vertical="center" wrapText="1"/>
    </xf>
    <xf numFmtId="49" fontId="17" fillId="3" borderId="13">
      <alignment horizontal="center" vertical="center" wrapText="1"/>
    </xf>
    <xf numFmtId="0" fontId="17" fillId="3" borderId="14">
      <alignment horizontal="center" vertical="center" wrapText="1"/>
    </xf>
    <xf numFmtId="0" fontId="17" fillId="3" borderId="15">
      <alignment horizontal="center" vertical="center" wrapText="1"/>
    </xf>
    <xf numFmtId="49" fontId="17" fillId="4" borderId="16">
      <alignment horizontal="center" vertical="center" wrapText="1"/>
    </xf>
    <xf numFmtId="49" fontId="17" fillId="4" borderId="17">
      <alignment horizontal="left" vertical="center" wrapText="1" indent="5"/>
    </xf>
    <xf numFmtId="49" fontId="6" fillId="0" borderId="16">
      <alignment horizontal="center" vertical="center" wrapText="1"/>
    </xf>
    <xf numFmtId="49" fontId="6" fillId="0" borderId="8">
      <alignment horizontal="left" vertical="center" wrapText="1" indent="1"/>
    </xf>
    <xf numFmtId="0" fontId="6" fillId="0" borderId="8">
      <alignment vertical="center"/>
    </xf>
    <xf numFmtId="4" fontId="6" fillId="0" borderId="8">
      <alignment horizontal="right" vertical="center"/>
    </xf>
    <xf numFmtId="4" fontId="6" fillId="0" borderId="8">
      <alignment horizontal="right" vertical="center" indent="2"/>
    </xf>
    <xf numFmtId="4" fontId="6" fillId="0" borderId="17">
      <alignment horizontal="right" vertical="center" indent="2"/>
    </xf>
    <xf numFmtId="49" fontId="17" fillId="0" borderId="16">
      <alignment horizontal="center" vertical="center" wrapText="1"/>
    </xf>
    <xf numFmtId="49" fontId="17" fillId="0" borderId="8">
      <alignment horizontal="left" vertical="center" wrapText="1" indent="5"/>
    </xf>
    <xf numFmtId="0" fontId="6" fillId="0" borderId="8">
      <alignment horizontal="center" vertical="center" wrapText="1"/>
    </xf>
    <xf numFmtId="4" fontId="6" fillId="0" borderId="8">
      <alignment horizontal="center" vertical="center" wrapText="1"/>
    </xf>
    <xf numFmtId="4" fontId="6" fillId="0" borderId="8">
      <alignment horizontal="right" vertical="center" wrapText="1"/>
    </xf>
    <xf numFmtId="4" fontId="6" fillId="3" borderId="17">
      <alignment horizontal="right" vertical="center" indent="2"/>
    </xf>
    <xf numFmtId="49" fontId="17" fillId="5" borderId="16">
      <alignment horizontal="center" vertical="center" wrapText="1"/>
    </xf>
    <xf numFmtId="49" fontId="17" fillId="5" borderId="8">
      <alignment horizontal="center" vertical="center" wrapText="1"/>
    </xf>
    <xf numFmtId="49" fontId="6" fillId="5" borderId="8">
      <alignment horizontal="center" vertical="center" wrapText="1"/>
    </xf>
    <xf numFmtId="0" fontId="6" fillId="5" borderId="8">
      <alignment horizontal="center" vertical="center" wrapText="1"/>
    </xf>
    <xf numFmtId="4" fontId="6" fillId="5" borderId="8">
      <alignment horizontal="center" vertical="center" wrapText="1"/>
    </xf>
    <xf numFmtId="4" fontId="6" fillId="5" borderId="8">
      <alignment horizontal="right" vertical="center" wrapText="1"/>
    </xf>
    <xf numFmtId="4" fontId="6" fillId="5" borderId="8">
      <alignment horizontal="right" vertical="center" indent="2"/>
    </xf>
    <xf numFmtId="4" fontId="6" fillId="5" borderId="17">
      <alignment horizontal="right" vertical="center" indent="2"/>
    </xf>
    <xf numFmtId="0" fontId="12" fillId="0" borderId="18"/>
    <xf numFmtId="0" fontId="12" fillId="0" borderId="18">
      <alignment horizontal="left" vertical="center"/>
    </xf>
    <xf numFmtId="0" fontId="12" fillId="0" borderId="18">
      <alignment horizontal="center" vertical="center"/>
    </xf>
    <xf numFmtId="0" fontId="12" fillId="3" borderId="18">
      <alignment horizontal="center" vertical="center"/>
    </xf>
    <xf numFmtId="0" fontId="12" fillId="3" borderId="0">
      <alignment horizontal="center" vertical="center"/>
    </xf>
    <xf numFmtId="0" fontId="6" fillId="0" borderId="0">
      <alignment horizontal="right" indent="2"/>
    </xf>
    <xf numFmtId="0" fontId="6" fillId="0" borderId="0">
      <alignment horizontal="right" wrapText="1" indent="5"/>
    </xf>
    <xf numFmtId="0" fontId="6" fillId="0" borderId="0">
      <alignment horizontal="center"/>
    </xf>
    <xf numFmtId="0" fontId="6" fillId="0" borderId="0"/>
    <xf numFmtId="4" fontId="6" fillId="0" borderId="0">
      <alignment horizontal="center" vertical="top"/>
    </xf>
    <xf numFmtId="0" fontId="6" fillId="0" borderId="0">
      <alignment horizontal="left" vertical="center"/>
    </xf>
    <xf numFmtId="0" fontId="6" fillId="0" borderId="0">
      <alignment horizontal="center" vertical="center"/>
    </xf>
    <xf numFmtId="0" fontId="12" fillId="0" borderId="0">
      <alignment horizontal="left" vertical="center"/>
    </xf>
    <xf numFmtId="49" fontId="16" fillId="0" borderId="0">
      <alignment horizontal="center" vertical="center" wrapText="1"/>
    </xf>
    <xf numFmtId="0" fontId="12" fillId="0" borderId="0">
      <alignment horizontal="right" vertical="center"/>
    </xf>
    <xf numFmtId="0" fontId="19" fillId="0" borderId="0">
      <alignment horizontal="right" vertical="center"/>
    </xf>
    <xf numFmtId="0" fontId="17" fillId="0" borderId="10">
      <alignment horizontal="center" vertical="center" wrapText="1"/>
    </xf>
    <xf numFmtId="0" fontId="17" fillId="0" borderId="11">
      <alignment horizontal="center" vertical="center" wrapText="1"/>
    </xf>
    <xf numFmtId="0" fontId="17" fillId="0" borderId="19">
      <alignment horizontal="center" vertical="center" wrapText="1"/>
    </xf>
    <xf numFmtId="0" fontId="17" fillId="0" borderId="20">
      <alignment horizontal="center" vertical="center" wrapText="1"/>
    </xf>
    <xf numFmtId="0" fontId="17" fillId="0" borderId="12">
      <alignment horizontal="center" vertical="center" wrapText="1"/>
    </xf>
    <xf numFmtId="0" fontId="17" fillId="0" borderId="8">
      <alignment horizontal="center" vertical="center" wrapText="1"/>
    </xf>
    <xf numFmtId="0" fontId="17" fillId="0" borderId="21">
      <alignment horizontal="center" vertical="center" wrapText="1"/>
    </xf>
    <xf numFmtId="0" fontId="17" fillId="0" borderId="9">
      <alignment horizontal="center" vertical="center" wrapText="1"/>
    </xf>
    <xf numFmtId="0" fontId="17" fillId="0" borderId="22">
      <alignment horizontal="center" vertical="center" wrapText="1"/>
    </xf>
    <xf numFmtId="0" fontId="17" fillId="0" borderId="23">
      <alignment horizontal="center" vertical="center"/>
    </xf>
    <xf numFmtId="0" fontId="17" fillId="0" borderId="24">
      <alignment horizontal="center" vertical="center"/>
    </xf>
    <xf numFmtId="0" fontId="17" fillId="0" borderId="25">
      <alignment horizontal="center" vertical="center" wrapText="1"/>
    </xf>
    <xf numFmtId="0" fontId="17" fillId="0" borderId="24">
      <alignment horizontal="center" vertical="center" wrapText="1"/>
    </xf>
    <xf numFmtId="0" fontId="17" fillId="0" borderId="26">
      <alignment horizontal="center" vertical="center" wrapText="1"/>
    </xf>
    <xf numFmtId="0" fontId="6" fillId="0" borderId="16">
      <alignment horizontal="center" vertical="center"/>
    </xf>
    <xf numFmtId="0" fontId="17" fillId="4" borderId="8">
      <alignment horizontal="left" vertical="center" wrapText="1" indent="5"/>
    </xf>
    <xf numFmtId="0" fontId="6" fillId="4" borderId="8">
      <alignment horizontal="center" vertical="center" wrapText="1"/>
    </xf>
    <xf numFmtId="4" fontId="6" fillId="4" borderId="8">
      <alignment horizontal="right"/>
    </xf>
    <xf numFmtId="4" fontId="6" fillId="4" borderId="17">
      <alignment horizontal="right"/>
    </xf>
    <xf numFmtId="0" fontId="10" fillId="0" borderId="0"/>
    <xf numFmtId="0" fontId="6" fillId="0" borderId="8">
      <alignment wrapText="1"/>
    </xf>
    <xf numFmtId="4" fontId="6" fillId="0" borderId="8">
      <alignment horizontal="right"/>
    </xf>
    <xf numFmtId="4" fontId="6" fillId="0" borderId="17">
      <alignment horizontal="right"/>
    </xf>
    <xf numFmtId="0" fontId="10" fillId="0" borderId="18">
      <alignment horizontal="center" vertical="top"/>
    </xf>
    <xf numFmtId="0" fontId="10" fillId="0" borderId="18">
      <alignment horizontal="left" vertical="top" wrapText="1" indent="2"/>
    </xf>
    <xf numFmtId="166" fontId="10" fillId="0" borderId="18"/>
    <xf numFmtId="0" fontId="6" fillId="0" borderId="0">
      <alignment horizontal="right" wrapText="1"/>
    </xf>
    <xf numFmtId="0" fontId="6" fillId="0" borderId="0">
      <alignment horizontal="left"/>
    </xf>
    <xf numFmtId="166" fontId="10" fillId="0" borderId="0"/>
    <xf numFmtId="0" fontId="12" fillId="0" borderId="0">
      <alignment vertical="center"/>
    </xf>
    <xf numFmtId="0" fontId="20" fillId="0" borderId="0"/>
    <xf numFmtId="0" fontId="16" fillId="0" borderId="0">
      <alignment horizontal="center" wrapText="1"/>
    </xf>
    <xf numFmtId="0" fontId="18" fillId="0" borderId="0">
      <alignment horizontal="center" wrapText="1"/>
    </xf>
    <xf numFmtId="0" fontId="15" fillId="0" borderId="0">
      <alignment horizontal="right" vertical="center" wrapText="1" indent="1"/>
    </xf>
    <xf numFmtId="0" fontId="15" fillId="0" borderId="0">
      <alignment horizontal="left" vertical="center" wrapText="1" indent="1"/>
    </xf>
    <xf numFmtId="0" fontId="17" fillId="0" borderId="0">
      <alignment horizontal="center" vertical="top" wrapText="1"/>
    </xf>
    <xf numFmtId="0" fontId="21" fillId="0" borderId="0">
      <alignment horizontal="right" vertical="center" indent="1"/>
    </xf>
    <xf numFmtId="0" fontId="17" fillId="0" borderId="27">
      <alignment horizontal="center" vertical="center" wrapText="1"/>
    </xf>
    <xf numFmtId="0" fontId="17" fillId="0" borderId="28">
      <alignment horizontal="center" vertical="center" wrapText="1"/>
    </xf>
    <xf numFmtId="0" fontId="17" fillId="0" borderId="29">
      <alignment horizontal="center" vertical="center" wrapText="1"/>
    </xf>
    <xf numFmtId="0" fontId="17" fillId="4" borderId="30">
      <alignment horizontal="center" vertical="center" wrapText="1"/>
    </xf>
    <xf numFmtId="0" fontId="18" fillId="0" borderId="0">
      <alignment horizontal="center" vertical="center" wrapText="1"/>
    </xf>
    <xf numFmtId="0" fontId="6" fillId="0" borderId="31">
      <alignment horizontal="center" vertical="center"/>
    </xf>
    <xf numFmtId="0" fontId="6" fillId="0" borderId="9">
      <alignment horizontal="center" vertical="center"/>
    </xf>
    <xf numFmtId="49" fontId="6" fillId="0" borderId="8">
      <alignment horizontal="center" vertical="center" wrapText="1"/>
    </xf>
    <xf numFmtId="4" fontId="6" fillId="0" borderId="8">
      <alignment horizontal="right" indent="2" shrinkToFit="1"/>
    </xf>
    <xf numFmtId="49" fontId="6" fillId="0" borderId="8">
      <alignment horizontal="center" vertical="center" wrapText="1" shrinkToFit="1"/>
    </xf>
    <xf numFmtId="0" fontId="17" fillId="4" borderId="30">
      <alignment horizontal="center" vertical="center"/>
    </xf>
    <xf numFmtId="0" fontId="18" fillId="0" borderId="0">
      <alignment horizontal="center"/>
    </xf>
    <xf numFmtId="4" fontId="6" fillId="0" borderId="0">
      <alignment horizontal="left" vertical="top"/>
    </xf>
    <xf numFmtId="0" fontId="15" fillId="0" borderId="0">
      <alignment horizontal="right" vertical="center" indent="1"/>
    </xf>
    <xf numFmtId="0" fontId="22" fillId="0" borderId="0">
      <alignment horizontal="right" vertical="center" indent="1"/>
    </xf>
    <xf numFmtId="0" fontId="17" fillId="0" borderId="10">
      <alignment horizontal="center" vertical="center"/>
    </xf>
    <xf numFmtId="0" fontId="17" fillId="0" borderId="11">
      <alignment horizontal="center" vertical="center"/>
    </xf>
    <xf numFmtId="0" fontId="17" fillId="0" borderId="12">
      <alignment horizontal="center" vertical="center"/>
    </xf>
    <xf numFmtId="0" fontId="17" fillId="0" borderId="32">
      <alignment horizontal="center" vertical="center"/>
    </xf>
    <xf numFmtId="0" fontId="17" fillId="0" borderId="33">
      <alignment horizontal="center" vertical="center"/>
    </xf>
    <xf numFmtId="0" fontId="17" fillId="0" borderId="34">
      <alignment horizontal="center" vertical="center"/>
    </xf>
    <xf numFmtId="49" fontId="6" fillId="0" borderId="35">
      <alignment horizontal="center" vertical="center"/>
    </xf>
    <xf numFmtId="49" fontId="6" fillId="0" borderId="8">
      <alignment horizontal="center" vertical="center"/>
    </xf>
    <xf numFmtId="49" fontId="6" fillId="0" borderId="21">
      <alignment horizontal="left" vertical="center" wrapText="1" indent="1"/>
    </xf>
    <xf numFmtId="49" fontId="6" fillId="0" borderId="17">
      <alignment horizontal="left" vertical="center" wrapText="1" indent="1"/>
    </xf>
    <xf numFmtId="0" fontId="6" fillId="0" borderId="0">
      <alignment horizontal="right" indent="5"/>
    </xf>
    <xf numFmtId="0" fontId="6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0" fillId="6" borderId="0"/>
    <xf numFmtId="0" fontId="13" fillId="0" borderId="0"/>
    <xf numFmtId="49" fontId="15" fillId="0" borderId="0">
      <alignment horizontal="left" vertical="center" indent="1"/>
    </xf>
    <xf numFmtId="0" fontId="6" fillId="0" borderId="8"/>
    <xf numFmtId="0" fontId="17" fillId="4" borderId="8">
      <alignment horizontal="left" vertical="center" indent="5"/>
    </xf>
    <xf numFmtId="49" fontId="6" fillId="0" borderId="16">
      <alignment horizontal="center" vertical="center"/>
    </xf>
    <xf numFmtId="49" fontId="15" fillId="7" borderId="16">
      <alignment horizontal="center" vertical="center"/>
    </xf>
    <xf numFmtId="49" fontId="15" fillId="7" borderId="8">
      <alignment horizontal="left" vertical="center" wrapText="1" indent="1"/>
    </xf>
    <xf numFmtId="4" fontId="15" fillId="7" borderId="17">
      <alignment horizontal="right" vertical="center" indent="2"/>
    </xf>
    <xf numFmtId="49" fontId="6" fillId="0" borderId="8">
      <alignment horizontal="left" vertical="center" wrapText="1" indent="2"/>
    </xf>
    <xf numFmtId="49" fontId="6" fillId="0" borderId="8">
      <alignment horizontal="left" vertical="center"/>
    </xf>
    <xf numFmtId="49" fontId="6" fillId="0" borderId="8">
      <alignment horizontal="left" vertical="center" indent="2"/>
    </xf>
    <xf numFmtId="49" fontId="6" fillId="0" borderId="8">
      <alignment horizontal="center" vertical="center" shrinkToFit="1"/>
    </xf>
    <xf numFmtId="0" fontId="15" fillId="0" borderId="0">
      <alignment horizontal="left" vertical="center" indent="1"/>
    </xf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 applyBorder="1"/>
    <xf numFmtId="0" fontId="1" fillId="0" borderId="1" xfId="0" applyFont="1" applyBorder="1"/>
    <xf numFmtId="2" fontId="1" fillId="0" borderId="4" xfId="0" applyNumberFormat="1" applyFont="1" applyBorder="1"/>
    <xf numFmtId="2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4" fontId="1" fillId="0" borderId="0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1" fillId="0" borderId="1" xfId="0" applyNumberFormat="1" applyFont="1" applyBorder="1" applyAlignment="1"/>
    <xf numFmtId="0" fontId="4" fillId="0" borderId="3" xfId="0" applyFon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0" fontId="4" fillId="0" borderId="6" xfId="0" applyFont="1" applyBorder="1"/>
    <xf numFmtId="0" fontId="1" fillId="0" borderId="1" xfId="0" applyFont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/>
    <xf numFmtId="4" fontId="0" fillId="0" borderId="0" xfId="0" applyNumberFormat="1"/>
    <xf numFmtId="0" fontId="3" fillId="0" borderId="4" xfId="0" applyFont="1" applyBorder="1"/>
    <xf numFmtId="0" fontId="3" fillId="0" borderId="5" xfId="0" applyFont="1" applyBorder="1"/>
    <xf numFmtId="2" fontId="1" fillId="0" borderId="1" xfId="2" applyNumberFormat="1" applyFont="1" applyBorder="1" applyAlignment="1"/>
    <xf numFmtId="4" fontId="1" fillId="0" borderId="1" xfId="0" applyNumberFormat="1" applyFont="1" applyBorder="1"/>
    <xf numFmtId="2" fontId="1" fillId="0" borderId="0" xfId="0" applyNumberFormat="1" applyFont="1"/>
    <xf numFmtId="164" fontId="1" fillId="0" borderId="1" xfId="0" applyNumberFormat="1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0" fontId="0" fillId="0" borderId="1" xfId="0" applyBorder="1"/>
    <xf numFmtId="2" fontId="1" fillId="0" borderId="0" xfId="0" applyNumberFormat="1" applyFont="1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2" fontId="0" fillId="0" borderId="0" xfId="0" applyNumberFormat="1"/>
    <xf numFmtId="0" fontId="4" fillId="0" borderId="1" xfId="0" applyFont="1" applyFill="1" applyBorder="1"/>
    <xf numFmtId="0" fontId="0" fillId="0" borderId="0" xfId="0" applyBorder="1"/>
    <xf numFmtId="4" fontId="0" fillId="0" borderId="0" xfId="0" applyNumberFormat="1" applyBorder="1"/>
    <xf numFmtId="0" fontId="4" fillId="0" borderId="5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2" fontId="1" fillId="2" borderId="1" xfId="2" applyNumberFormat="1" applyFont="1" applyFill="1" applyBorder="1" applyAlignment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4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5" fontId="1" fillId="0" borderId="1" xfId="0" applyNumberFormat="1" applyFont="1" applyBorder="1"/>
    <xf numFmtId="165" fontId="1" fillId="0" borderId="1" xfId="2" applyNumberFormat="1" applyFont="1" applyBorder="1" applyAlignment="1"/>
    <xf numFmtId="165" fontId="1" fillId="0" borderId="1" xfId="0" applyNumberFormat="1" applyFont="1" applyBorder="1" applyAlignment="1"/>
    <xf numFmtId="0" fontId="1" fillId="0" borderId="5" xfId="0" applyFont="1" applyBorder="1" applyAlignment="1">
      <alignment horizontal="left"/>
    </xf>
    <xf numFmtId="0" fontId="1" fillId="0" borderId="36" xfId="0" applyFont="1" applyBorder="1"/>
    <xf numFmtId="2" fontId="1" fillId="0" borderId="1" xfId="0" applyNumberFormat="1" applyFont="1" applyBorder="1" applyAlignment="1">
      <alignment horizontal="right"/>
    </xf>
    <xf numFmtId="0" fontId="0" fillId="0" borderId="0" xfId="0"/>
    <xf numFmtId="4" fontId="0" fillId="0" borderId="0" xfId="0" applyNumberFormat="1"/>
    <xf numFmtId="2" fontId="1" fillId="0" borderId="6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</cellXfs>
  <cellStyles count="148">
    <cellStyle name="br" xfId="131"/>
    <cellStyle name="col" xfId="130"/>
    <cellStyle name="st138" xfId="10"/>
    <cellStyle name="st139" xfId="55"/>
    <cellStyle name="st140" xfId="91"/>
    <cellStyle name="st141" xfId="80"/>
    <cellStyle name="st142" xfId="85"/>
    <cellStyle name="st143" xfId="111"/>
    <cellStyle name="style0" xfId="132"/>
    <cellStyle name="td" xfId="133"/>
    <cellStyle name="tr" xfId="129"/>
    <cellStyle name="xl100" xfId="68"/>
    <cellStyle name="xl101" xfId="138"/>
    <cellStyle name="xl102" xfId="76"/>
    <cellStyle name="xl103" xfId="81"/>
    <cellStyle name="xl104" xfId="72"/>
    <cellStyle name="xl105" xfId="77"/>
    <cellStyle name="xl106" xfId="82"/>
    <cellStyle name="xl107" xfId="62"/>
    <cellStyle name="xl108" xfId="64"/>
    <cellStyle name="xl109" xfId="69"/>
    <cellStyle name="xl110" xfId="73"/>
    <cellStyle name="xl111" xfId="78"/>
    <cellStyle name="xl112" xfId="83"/>
    <cellStyle name="xl113" xfId="87"/>
    <cellStyle name="xl114" xfId="95"/>
    <cellStyle name="xl115" xfId="102"/>
    <cellStyle name="xl116" xfId="139"/>
    <cellStyle name="xl117" xfId="140"/>
    <cellStyle name="xl118" xfId="98"/>
    <cellStyle name="xl119" xfId="103"/>
    <cellStyle name="xl120" xfId="124"/>
    <cellStyle name="xl121" xfId="141"/>
    <cellStyle name="xl122" xfId="96"/>
    <cellStyle name="xl123" xfId="99"/>
    <cellStyle name="xl124" xfId="101"/>
    <cellStyle name="xl125" xfId="104"/>
    <cellStyle name="xl126" xfId="105"/>
    <cellStyle name="xl127" xfId="142"/>
    <cellStyle name="xl128" xfId="97"/>
    <cellStyle name="xl129" xfId="100"/>
    <cellStyle name="xl130" xfId="106"/>
    <cellStyle name="xl131" xfId="107"/>
    <cellStyle name="xl132" xfId="108"/>
    <cellStyle name="xl133" xfId="109"/>
    <cellStyle name="xl134" xfId="110"/>
    <cellStyle name="xl135" xfId="143"/>
    <cellStyle name="xl136" xfId="144"/>
    <cellStyle name="xl137" xfId="145"/>
    <cellStyle name="xl138" xfId="146"/>
    <cellStyle name="xl139" xfId="112"/>
    <cellStyle name="xl140" xfId="114"/>
    <cellStyle name="xl141" xfId="113"/>
    <cellStyle name="xl142" xfId="117"/>
    <cellStyle name="xl143" xfId="120"/>
    <cellStyle name="xl144" xfId="123"/>
    <cellStyle name="xl145" xfId="115"/>
    <cellStyle name="xl146" xfId="118"/>
    <cellStyle name="xl147" xfId="121"/>
    <cellStyle name="xl148" xfId="125"/>
    <cellStyle name="xl149" xfId="147"/>
    <cellStyle name="xl150" xfId="116"/>
    <cellStyle name="xl151" xfId="119"/>
    <cellStyle name="xl152" xfId="122"/>
    <cellStyle name="xl153" xfId="126"/>
    <cellStyle name="xl21" xfId="134"/>
    <cellStyle name="xl22" xfId="4"/>
    <cellStyle name="xl23" xfId="135"/>
    <cellStyle name="xl24" xfId="5"/>
    <cellStyle name="xl25" xfId="12"/>
    <cellStyle name="xl26" xfId="18"/>
    <cellStyle name="xl27" xfId="19"/>
    <cellStyle name="xl28" xfId="24"/>
    <cellStyle name="xl29" xfId="27"/>
    <cellStyle name="xl30" xfId="29"/>
    <cellStyle name="xl31" xfId="35"/>
    <cellStyle name="xl32" xfId="41"/>
    <cellStyle name="xl33" xfId="49"/>
    <cellStyle name="xl34" xfId="54"/>
    <cellStyle name="xl35" xfId="57"/>
    <cellStyle name="xl36" xfId="6"/>
    <cellStyle name="xl37" xfId="9"/>
    <cellStyle name="xl38" xfId="11"/>
    <cellStyle name="xl39" xfId="20"/>
    <cellStyle name="xl40" xfId="25"/>
    <cellStyle name="xl41" xfId="30"/>
    <cellStyle name="xl42" xfId="42"/>
    <cellStyle name="xl43" xfId="50"/>
    <cellStyle name="xl44" xfId="127"/>
    <cellStyle name="xl45" xfId="58"/>
    <cellStyle name="xl46" xfId="59"/>
    <cellStyle name="xl47" xfId="61"/>
    <cellStyle name="xl48" xfId="13"/>
    <cellStyle name="xl49" xfId="23"/>
    <cellStyle name="xl50" xfId="36"/>
    <cellStyle name="xl51" xfId="43"/>
    <cellStyle name="xl52" xfId="51"/>
    <cellStyle name="xl53" xfId="56"/>
    <cellStyle name="xl54" xfId="60"/>
    <cellStyle name="xl55" xfId="14"/>
    <cellStyle name="xl56" xfId="31"/>
    <cellStyle name="xl57" xfId="37"/>
    <cellStyle name="xl58" xfId="44"/>
    <cellStyle name="xl59" xfId="32"/>
    <cellStyle name="xl60" xfId="38"/>
    <cellStyle name="xl61" xfId="45"/>
    <cellStyle name="xl62" xfId="21"/>
    <cellStyle name="xl63" xfId="16"/>
    <cellStyle name="xl64" xfId="39"/>
    <cellStyle name="xl65" xfId="46"/>
    <cellStyle name="xl66" xfId="33"/>
    <cellStyle name="xl67" xfId="47"/>
    <cellStyle name="xl68" xfId="8"/>
    <cellStyle name="xl69" xfId="136"/>
    <cellStyle name="xl70" xfId="15"/>
    <cellStyle name="xl71" xfId="17"/>
    <cellStyle name="xl72" xfId="22"/>
    <cellStyle name="xl73" xfId="26"/>
    <cellStyle name="xl74" xfId="28"/>
    <cellStyle name="xl75" xfId="34"/>
    <cellStyle name="xl76" xfId="40"/>
    <cellStyle name="xl77" xfId="48"/>
    <cellStyle name="xl78" xfId="52"/>
    <cellStyle name="xl79" xfId="53"/>
    <cellStyle name="xl80" xfId="7"/>
    <cellStyle name="xl81" xfId="84"/>
    <cellStyle name="xl82" xfId="65"/>
    <cellStyle name="xl83" xfId="74"/>
    <cellStyle name="xl84" xfId="79"/>
    <cellStyle name="xl85" xfId="88"/>
    <cellStyle name="xl86" xfId="94"/>
    <cellStyle name="xl87" xfId="66"/>
    <cellStyle name="xl88" xfId="75"/>
    <cellStyle name="xl89" xfId="137"/>
    <cellStyle name="xl90" xfId="89"/>
    <cellStyle name="xl91" xfId="70"/>
    <cellStyle name="xl92" xfId="86"/>
    <cellStyle name="xl93" xfId="90"/>
    <cellStyle name="xl94" xfId="128"/>
    <cellStyle name="xl95" xfId="67"/>
    <cellStyle name="xl96" xfId="71"/>
    <cellStyle name="xl97" xfId="93"/>
    <cellStyle name="xl98" xfId="92"/>
    <cellStyle name="xl99" xfId="63"/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9"/>
  <sheetViews>
    <sheetView tabSelected="1" zoomScale="110" zoomScaleNormal="110" workbookViewId="0">
      <selection activeCell="K25" sqref="K25"/>
    </sheetView>
  </sheetViews>
  <sheetFormatPr defaultRowHeight="14.4"/>
  <cols>
    <col min="1" max="1" width="4.33203125" customWidth="1"/>
    <col min="2" max="2" width="41.5546875" customWidth="1"/>
    <col min="3" max="3" width="15.44140625" customWidth="1"/>
    <col min="4" max="4" width="17.44140625" customWidth="1"/>
    <col min="5" max="5" width="17.6640625" customWidth="1"/>
    <col min="6" max="6" width="12.33203125" customWidth="1"/>
    <col min="7" max="7" width="14.88671875" customWidth="1"/>
    <col min="8" max="8" width="16.88671875" customWidth="1"/>
    <col min="9" max="10" width="15.6640625" customWidth="1"/>
    <col min="11" max="11" width="10.5546875" bestFit="1" customWidth="1"/>
    <col min="12" max="12" width="18.33203125" customWidth="1"/>
    <col min="13" max="13" width="13.6640625" customWidth="1"/>
  </cols>
  <sheetData>
    <row r="1" spans="1:19" ht="15.6">
      <c r="J1" s="97" t="s">
        <v>44</v>
      </c>
      <c r="K1" s="97"/>
      <c r="L1" s="97"/>
      <c r="M1" s="97"/>
      <c r="N1" s="97"/>
      <c r="O1" s="97"/>
      <c r="P1" s="97"/>
      <c r="Q1" s="97"/>
      <c r="R1" s="97"/>
      <c r="S1" s="97"/>
    </row>
    <row r="3" spans="1:19" ht="15.6">
      <c r="A3" s="4"/>
      <c r="B3" s="4"/>
      <c r="C3" s="4"/>
      <c r="D3" s="5" t="s">
        <v>0</v>
      </c>
      <c r="E3" s="4"/>
      <c r="F3" s="5"/>
      <c r="G3" s="4"/>
      <c r="H3" s="4"/>
      <c r="I3" s="4"/>
      <c r="J3" s="4"/>
    </row>
    <row r="4" spans="1:19" ht="15.6">
      <c r="A4" s="4"/>
      <c r="B4" s="4"/>
      <c r="C4" s="4"/>
      <c r="D4" s="6" t="s">
        <v>1</v>
      </c>
      <c r="E4" s="4"/>
      <c r="F4" s="6"/>
      <c r="G4" s="4"/>
      <c r="H4" s="4"/>
      <c r="I4" s="4"/>
      <c r="J4" s="4"/>
    </row>
    <row r="5" spans="1:19" ht="15.6">
      <c r="A5" s="4"/>
      <c r="B5" s="4"/>
      <c r="C5" s="4"/>
      <c r="D5" s="5" t="s">
        <v>2</v>
      </c>
      <c r="E5" s="4"/>
      <c r="F5" s="5"/>
      <c r="G5" s="4"/>
      <c r="H5" s="4"/>
      <c r="I5" s="4"/>
      <c r="J5" s="4"/>
    </row>
    <row r="6" spans="1:19" ht="15.6">
      <c r="A6" s="4"/>
      <c r="B6" s="4"/>
      <c r="C6" s="4"/>
      <c r="D6" s="5" t="s">
        <v>3</v>
      </c>
      <c r="E6" s="4"/>
      <c r="F6" s="5"/>
      <c r="G6" s="4"/>
      <c r="H6" s="4"/>
      <c r="I6" s="4"/>
      <c r="J6" s="4"/>
    </row>
    <row r="7" spans="1:19" ht="15.6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32.25" customHeight="1">
      <c r="A8" s="97" t="s">
        <v>30</v>
      </c>
      <c r="B8" s="97"/>
      <c r="C8" s="97"/>
      <c r="D8" s="97"/>
      <c r="E8" s="97"/>
      <c r="F8" s="97"/>
      <c r="G8" s="97"/>
      <c r="H8" s="97"/>
      <c r="I8" s="97"/>
      <c r="J8" s="97"/>
    </row>
    <row r="9" spans="1:19" ht="1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9" ht="15.6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</row>
    <row r="11" spans="1:19" ht="15.6">
      <c r="A11" s="12"/>
      <c r="B11" s="30" t="s">
        <v>33</v>
      </c>
      <c r="C11" s="42"/>
      <c r="D11" s="43"/>
      <c r="E11" s="43"/>
      <c r="F11" s="43"/>
      <c r="G11" s="43"/>
      <c r="H11" s="43"/>
      <c r="I11" s="43"/>
      <c r="J11" s="43"/>
    </row>
    <row r="12" spans="1:19" ht="15.6" customHeight="1">
      <c r="A12" s="87" t="s">
        <v>4</v>
      </c>
      <c r="B12" s="89" t="s">
        <v>63</v>
      </c>
      <c r="C12" s="79" t="s">
        <v>47</v>
      </c>
      <c r="D12" s="80"/>
      <c r="E12" s="80"/>
      <c r="F12" s="81"/>
      <c r="G12" s="79" t="s">
        <v>6</v>
      </c>
      <c r="H12" s="80"/>
      <c r="I12" s="80"/>
      <c r="J12" s="81"/>
    </row>
    <row r="13" spans="1:19" ht="28.2">
      <c r="A13" s="88"/>
      <c r="B13" s="90"/>
      <c r="C13" s="27" t="s">
        <v>7</v>
      </c>
      <c r="D13" s="27" t="s">
        <v>58</v>
      </c>
      <c r="E13" s="27" t="s">
        <v>38</v>
      </c>
      <c r="F13" s="27" t="s">
        <v>10</v>
      </c>
      <c r="G13" s="27" t="s">
        <v>7</v>
      </c>
      <c r="H13" s="27" t="s">
        <v>8</v>
      </c>
      <c r="I13" s="27" t="s">
        <v>9</v>
      </c>
      <c r="J13" s="27" t="s">
        <v>10</v>
      </c>
    </row>
    <row r="14" spans="1:19" ht="15.6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</row>
    <row r="15" spans="1:19" ht="15.6">
      <c r="A15" s="24"/>
      <c r="B15" s="24" t="s">
        <v>27</v>
      </c>
      <c r="C15" s="75">
        <v>1402.5</v>
      </c>
      <c r="D15" s="75">
        <v>63300.55</v>
      </c>
      <c r="E15" s="75"/>
      <c r="F15" s="75"/>
      <c r="G15" s="75">
        <v>1384.9</v>
      </c>
      <c r="H15" s="75">
        <v>59009.82</v>
      </c>
      <c r="I15" s="22"/>
      <c r="J15" s="22"/>
    </row>
    <row r="16" spans="1:19" ht="15.6">
      <c r="A16" s="85" t="s">
        <v>29</v>
      </c>
      <c r="B16" s="86"/>
      <c r="C16" s="75">
        <v>1402.5</v>
      </c>
      <c r="D16" s="75">
        <f t="shared" ref="D16:H16" si="0">+SUM(D15:D15)</f>
        <v>63300.55</v>
      </c>
      <c r="E16" s="75">
        <f t="shared" si="0"/>
        <v>0</v>
      </c>
      <c r="F16" s="75">
        <f t="shared" si="0"/>
        <v>0</v>
      </c>
      <c r="G16" s="75">
        <f>SUM(G15:G15)</f>
        <v>1384.9</v>
      </c>
      <c r="H16" s="75">
        <f t="shared" si="0"/>
        <v>59009.82</v>
      </c>
      <c r="I16" s="22"/>
      <c r="J16" s="22"/>
    </row>
    <row r="17" spans="1:15" ht="15.6">
      <c r="A17" s="36"/>
      <c r="B17" s="35" t="s">
        <v>61</v>
      </c>
      <c r="C17" s="23"/>
      <c r="D17" s="23"/>
      <c r="E17" s="23"/>
      <c r="F17" s="23"/>
      <c r="G17" s="23"/>
      <c r="H17" s="23"/>
      <c r="I17" s="23"/>
      <c r="J17" s="78"/>
    </row>
    <row r="18" spans="1:15" ht="15.6" customHeight="1">
      <c r="A18" s="87" t="s">
        <v>4</v>
      </c>
      <c r="B18" s="89" t="s">
        <v>5</v>
      </c>
      <c r="C18" s="94" t="s">
        <v>47</v>
      </c>
      <c r="D18" s="95"/>
      <c r="E18" s="95"/>
      <c r="F18" s="96"/>
      <c r="G18" s="94" t="s">
        <v>6</v>
      </c>
      <c r="H18" s="95"/>
      <c r="I18" s="95"/>
      <c r="J18" s="96"/>
    </row>
    <row r="19" spans="1:15" ht="28.2">
      <c r="A19" s="88"/>
      <c r="B19" s="90"/>
      <c r="C19" s="27" t="s">
        <v>7</v>
      </c>
      <c r="D19" s="27" t="s">
        <v>37</v>
      </c>
      <c r="E19" s="27" t="s">
        <v>38</v>
      </c>
      <c r="F19" s="27" t="s">
        <v>10</v>
      </c>
      <c r="G19" s="27" t="s">
        <v>7</v>
      </c>
      <c r="H19" s="27" t="s">
        <v>8</v>
      </c>
      <c r="I19" s="27" t="s">
        <v>9</v>
      </c>
      <c r="J19" s="27" t="s">
        <v>10</v>
      </c>
    </row>
    <row r="20" spans="1:15" ht="15.6">
      <c r="A20" s="24"/>
      <c r="B20" s="24" t="s">
        <v>13</v>
      </c>
      <c r="C20" s="29"/>
      <c r="D20" s="75">
        <v>2570</v>
      </c>
      <c r="E20" s="75"/>
      <c r="F20" s="75"/>
      <c r="G20" s="75"/>
      <c r="H20" s="75">
        <v>2570</v>
      </c>
      <c r="I20" s="29"/>
      <c r="J20" s="29"/>
    </row>
    <row r="21" spans="1:15" ht="15.6" customHeight="1">
      <c r="A21" s="24"/>
      <c r="B21" s="24" t="s">
        <v>16</v>
      </c>
      <c r="C21" s="29"/>
      <c r="D21" s="75">
        <v>13571</v>
      </c>
      <c r="E21" s="75"/>
      <c r="F21" s="75"/>
      <c r="G21" s="75"/>
      <c r="H21" s="75">
        <v>13571</v>
      </c>
      <c r="I21" s="29"/>
      <c r="J21" s="29"/>
    </row>
    <row r="22" spans="1:15" ht="15.6">
      <c r="A22" s="24"/>
      <c r="B22" s="24" t="s">
        <v>20</v>
      </c>
      <c r="C22" s="29"/>
      <c r="D22" s="75">
        <v>7364</v>
      </c>
      <c r="E22" s="75"/>
      <c r="F22" s="75"/>
      <c r="G22" s="75"/>
      <c r="H22" s="75">
        <v>7364</v>
      </c>
      <c r="I22" s="29"/>
      <c r="J22" s="29"/>
    </row>
    <row r="23" spans="1:15" s="52" customFormat="1" ht="15.6">
      <c r="A23" s="53"/>
      <c r="B23" s="53" t="s">
        <v>19</v>
      </c>
      <c r="C23" s="29"/>
      <c r="D23" s="75">
        <v>6107</v>
      </c>
      <c r="E23" s="75"/>
      <c r="F23" s="75"/>
      <c r="G23" s="75"/>
      <c r="H23" s="75">
        <v>6107</v>
      </c>
      <c r="I23" s="29"/>
      <c r="J23" s="29"/>
    </row>
    <row r="24" spans="1:15" ht="15.6">
      <c r="A24" s="24"/>
      <c r="B24" s="24" t="s">
        <v>24</v>
      </c>
      <c r="C24" s="29"/>
      <c r="D24" s="75">
        <v>5965</v>
      </c>
      <c r="E24" s="75"/>
      <c r="F24" s="75"/>
      <c r="G24" s="75"/>
      <c r="H24" s="75">
        <v>5965</v>
      </c>
      <c r="I24" s="29"/>
      <c r="J24" s="29"/>
    </row>
    <row r="25" spans="1:15" s="52" customFormat="1" ht="15.6">
      <c r="A25" s="53"/>
      <c r="B25" s="9" t="s">
        <v>26</v>
      </c>
      <c r="C25" s="29"/>
      <c r="D25" s="75">
        <v>11993</v>
      </c>
      <c r="E25" s="75"/>
      <c r="F25" s="75"/>
      <c r="G25" s="75"/>
      <c r="H25" s="75">
        <v>11993</v>
      </c>
      <c r="I25" s="29"/>
      <c r="J25" s="29"/>
    </row>
    <row r="26" spans="1:15" s="52" customFormat="1" ht="15.6">
      <c r="A26" s="53"/>
      <c r="B26" s="9" t="s">
        <v>22</v>
      </c>
      <c r="C26" s="29"/>
      <c r="D26" s="75">
        <v>2430</v>
      </c>
      <c r="E26" s="75"/>
      <c r="F26" s="75"/>
      <c r="G26" s="75"/>
      <c r="H26" s="75">
        <v>2430</v>
      </c>
      <c r="I26" s="29"/>
      <c r="J26" s="29"/>
    </row>
    <row r="27" spans="1:15" s="52" customFormat="1" ht="15.6">
      <c r="A27" s="85" t="s">
        <v>57</v>
      </c>
      <c r="B27" s="86"/>
      <c r="C27" s="65"/>
      <c r="D27" s="75">
        <f>SUM(D20:D26)</f>
        <v>50000</v>
      </c>
      <c r="E27" s="75">
        <f t="shared" ref="E27:H27" si="1">SUM(E20:E26)</f>
        <v>0</v>
      </c>
      <c r="F27" s="75">
        <f t="shared" si="1"/>
        <v>0</v>
      </c>
      <c r="G27" s="75">
        <f t="shared" si="1"/>
        <v>0</v>
      </c>
      <c r="H27" s="75">
        <f t="shared" si="1"/>
        <v>50000</v>
      </c>
      <c r="I27" s="29"/>
      <c r="J27" s="29"/>
      <c r="K27"/>
      <c r="L27"/>
      <c r="M27"/>
      <c r="N27"/>
      <c r="O27"/>
    </row>
    <row r="28" spans="1:15" ht="15.6">
      <c r="A28" s="24"/>
      <c r="B28" s="35" t="s">
        <v>51</v>
      </c>
      <c r="C28" s="94"/>
      <c r="D28" s="95"/>
      <c r="E28" s="95"/>
      <c r="F28" s="96"/>
      <c r="G28" s="94"/>
      <c r="H28" s="95"/>
      <c r="I28" s="95"/>
      <c r="J28" s="96"/>
    </row>
    <row r="29" spans="1:15" ht="15.6">
      <c r="A29" s="87" t="s">
        <v>4</v>
      </c>
      <c r="B29" s="89" t="s">
        <v>45</v>
      </c>
      <c r="C29" s="94" t="s">
        <v>47</v>
      </c>
      <c r="D29" s="95"/>
      <c r="E29" s="95"/>
      <c r="F29" s="96"/>
      <c r="G29" s="94" t="s">
        <v>6</v>
      </c>
      <c r="H29" s="95"/>
      <c r="I29" s="95"/>
      <c r="J29" s="96"/>
    </row>
    <row r="30" spans="1:15" ht="28.2">
      <c r="A30" s="88"/>
      <c r="B30" s="90"/>
      <c r="C30" s="27" t="s">
        <v>7</v>
      </c>
      <c r="D30" s="27" t="s">
        <v>35</v>
      </c>
      <c r="E30" s="27" t="s">
        <v>36</v>
      </c>
      <c r="F30" s="27" t="s">
        <v>10</v>
      </c>
      <c r="G30" s="27" t="s">
        <v>7</v>
      </c>
      <c r="H30" s="27" t="s">
        <v>8</v>
      </c>
      <c r="I30" s="27" t="s">
        <v>9</v>
      </c>
      <c r="J30" s="27" t="s">
        <v>10</v>
      </c>
    </row>
    <row r="31" spans="1:15" ht="15.6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  <c r="H31" s="21">
        <v>8</v>
      </c>
      <c r="I31" s="21">
        <v>9</v>
      </c>
      <c r="J31" s="21">
        <v>10</v>
      </c>
    </row>
    <row r="32" spans="1:15" ht="15.6">
      <c r="A32" s="2">
        <v>1</v>
      </c>
      <c r="B32" s="2" t="s">
        <v>11</v>
      </c>
      <c r="C32" s="18"/>
      <c r="D32" s="19">
        <v>12546.128159999998</v>
      </c>
      <c r="E32" s="22">
        <v>962.35777763218164</v>
      </c>
      <c r="F32" s="22">
        <v>211.55892511716763</v>
      </c>
      <c r="G32" s="25"/>
      <c r="H32" s="25">
        <v>12546.12746</v>
      </c>
      <c r="I32" s="26">
        <v>1413.8355799999999</v>
      </c>
      <c r="J32" s="22">
        <v>208.53395999999998</v>
      </c>
    </row>
    <row r="33" spans="1:10" ht="15.6">
      <c r="A33" s="2">
        <v>2</v>
      </c>
      <c r="B33" s="2" t="s">
        <v>12</v>
      </c>
      <c r="C33" s="18"/>
      <c r="D33" s="19">
        <v>12678.596201408163</v>
      </c>
      <c r="E33" s="22">
        <v>536.62500685499515</v>
      </c>
      <c r="F33" s="22">
        <v>199.63440290982217</v>
      </c>
      <c r="G33" s="25"/>
      <c r="H33" s="25">
        <v>12678.59621</v>
      </c>
      <c r="I33" s="26">
        <v>788.37578999999994</v>
      </c>
      <c r="J33" s="22">
        <v>196.77993999999998</v>
      </c>
    </row>
    <row r="34" spans="1:10" ht="15.6">
      <c r="A34" s="2">
        <v>3</v>
      </c>
      <c r="B34" s="2" t="s">
        <v>13</v>
      </c>
      <c r="C34" s="18"/>
      <c r="D34" s="19">
        <v>12677.464899999997</v>
      </c>
      <c r="E34" s="22">
        <v>1064.8202111171715</v>
      </c>
      <c r="F34" s="22">
        <v>699.67523266773981</v>
      </c>
      <c r="G34" s="25"/>
      <c r="H34" s="25">
        <v>12677.464899999997</v>
      </c>
      <c r="I34" s="26">
        <v>1564.36706</v>
      </c>
      <c r="J34" s="22">
        <v>689.67096000000004</v>
      </c>
    </row>
    <row r="35" spans="1:10" ht="15.6">
      <c r="A35" s="2">
        <v>4</v>
      </c>
      <c r="B35" s="2" t="s">
        <v>14</v>
      </c>
      <c r="C35" s="18"/>
      <c r="D35" s="19">
        <v>11926.23784</v>
      </c>
      <c r="E35" s="22">
        <v>5352.3577752230685</v>
      </c>
      <c r="F35" s="22">
        <v>283.00121932532704</v>
      </c>
      <c r="G35" s="25"/>
      <c r="H35" s="25">
        <v>11926.23784</v>
      </c>
      <c r="I35" s="26">
        <v>7863.3483000000006</v>
      </c>
      <c r="J35" s="22">
        <v>278.95474000000002</v>
      </c>
    </row>
    <row r="36" spans="1:10" ht="15.6">
      <c r="A36" s="2">
        <v>5</v>
      </c>
      <c r="B36" s="2" t="s">
        <v>39</v>
      </c>
      <c r="C36" s="18"/>
      <c r="D36" s="19">
        <v>12665.71615</v>
      </c>
      <c r="E36" s="22">
        <v>4670.0905635829358</v>
      </c>
      <c r="F36" s="22">
        <v>455.08238357720143</v>
      </c>
      <c r="G36" s="25"/>
      <c r="H36" s="25">
        <v>12665.71615</v>
      </c>
      <c r="I36" s="26">
        <v>6861.0041099999989</v>
      </c>
      <c r="J36" s="22">
        <v>448.57541000000003</v>
      </c>
    </row>
    <row r="37" spans="1:10" ht="15.6">
      <c r="A37" s="2">
        <v>6</v>
      </c>
      <c r="B37" s="2" t="s">
        <v>15</v>
      </c>
      <c r="C37" s="18"/>
      <c r="D37" s="19">
        <v>12634.563759668805</v>
      </c>
      <c r="E37" s="22">
        <v>3469.2466714291322</v>
      </c>
      <c r="F37" s="22">
        <v>426.03726332197772</v>
      </c>
      <c r="G37" s="25"/>
      <c r="H37" s="25">
        <v>12634.563760000001</v>
      </c>
      <c r="I37" s="26">
        <v>5096.7995899999996</v>
      </c>
      <c r="J37" s="22">
        <v>419.94558999999992</v>
      </c>
    </row>
    <row r="38" spans="1:10" ht="15.6">
      <c r="A38" s="2">
        <v>7</v>
      </c>
      <c r="B38" s="2" t="s">
        <v>16</v>
      </c>
      <c r="C38" s="18"/>
      <c r="D38" s="19">
        <v>12678.498729999999</v>
      </c>
      <c r="E38" s="22">
        <v>5709.6267248627892</v>
      </c>
      <c r="F38" s="22">
        <v>230.5621416955716</v>
      </c>
      <c r="G38" s="25"/>
      <c r="H38" s="25">
        <v>12678.498729999999</v>
      </c>
      <c r="I38" s="26">
        <v>8388.2254300000022</v>
      </c>
      <c r="J38" s="22">
        <v>227.26545999999999</v>
      </c>
    </row>
    <row r="39" spans="1:10" ht="15.6">
      <c r="A39" s="2">
        <v>8</v>
      </c>
      <c r="B39" s="2" t="s">
        <v>17</v>
      </c>
      <c r="C39" s="18"/>
      <c r="D39" s="19">
        <v>12500</v>
      </c>
      <c r="E39" s="22">
        <v>1099.9360175074712</v>
      </c>
      <c r="F39" s="22">
        <v>31.700011084069274</v>
      </c>
      <c r="G39" s="25"/>
      <c r="H39" s="25">
        <v>12500</v>
      </c>
      <c r="I39" s="26">
        <v>1615.9569999999999</v>
      </c>
      <c r="J39" s="22">
        <v>31.246750000000002</v>
      </c>
    </row>
    <row r="40" spans="1:10" ht="15.6">
      <c r="A40" s="2">
        <v>9</v>
      </c>
      <c r="B40" s="2" t="s">
        <v>18</v>
      </c>
      <c r="C40" s="18"/>
      <c r="D40" s="19">
        <v>12664.930560000001</v>
      </c>
      <c r="E40" s="22">
        <v>1244.842313246626</v>
      </c>
      <c r="F40" s="22">
        <v>259.95633312823946</v>
      </c>
      <c r="G40" s="25"/>
      <c r="H40" s="25">
        <v>12664.930560000001</v>
      </c>
      <c r="I40" s="26">
        <v>1828.8442400000001</v>
      </c>
      <c r="J40" s="22">
        <v>256.23935999999998</v>
      </c>
    </row>
    <row r="41" spans="1:10" ht="15.6">
      <c r="A41" s="2">
        <v>10</v>
      </c>
      <c r="B41" s="2" t="s">
        <v>19</v>
      </c>
      <c r="C41" s="18"/>
      <c r="D41" s="19">
        <v>8912.999997478244</v>
      </c>
      <c r="E41" s="22">
        <v>675.96134243676681</v>
      </c>
      <c r="F41" s="22">
        <v>52.265313065489394</v>
      </c>
      <c r="G41" s="25"/>
      <c r="H41" s="25">
        <v>8913</v>
      </c>
      <c r="I41" s="26">
        <v>993.08000000000015</v>
      </c>
      <c r="J41" s="22">
        <v>51.518000000000001</v>
      </c>
    </row>
    <row r="42" spans="1:10" ht="15.6">
      <c r="A42" s="2">
        <v>11</v>
      </c>
      <c r="B42" s="2" t="s">
        <v>20</v>
      </c>
      <c r="C42" s="18"/>
      <c r="D42" s="19">
        <v>12542.035708287518</v>
      </c>
      <c r="E42" s="22">
        <v>3459.8190515567117</v>
      </c>
      <c r="F42" s="22">
        <v>75.986489161169999</v>
      </c>
      <c r="G42" s="25"/>
      <c r="H42" s="25">
        <v>12541.899570000001</v>
      </c>
      <c r="I42" s="26">
        <v>5082.93523</v>
      </c>
      <c r="J42" s="22">
        <v>74.900000000000006</v>
      </c>
    </row>
    <row r="43" spans="1:10" ht="15.6">
      <c r="A43" s="2">
        <v>12</v>
      </c>
      <c r="B43" s="2" t="s">
        <v>21</v>
      </c>
      <c r="C43" s="18"/>
      <c r="D43" s="19">
        <v>12678.600001307401</v>
      </c>
      <c r="E43" s="22">
        <v>1072.2213974465531</v>
      </c>
      <c r="F43" s="22">
        <v>191.70102792916799</v>
      </c>
      <c r="G43" s="25"/>
      <c r="H43" s="25">
        <v>12678.599999999999</v>
      </c>
      <c r="I43" s="26">
        <v>1575.2404200000001</v>
      </c>
      <c r="J43" s="22">
        <v>188.96140000000003</v>
      </c>
    </row>
    <row r="44" spans="1:10" ht="15.6">
      <c r="A44" s="2">
        <v>13</v>
      </c>
      <c r="B44" s="2" t="s">
        <v>22</v>
      </c>
      <c r="C44" s="18"/>
      <c r="D44" s="19">
        <v>9882.3687461468053</v>
      </c>
      <c r="E44" s="22">
        <v>962.73996373823366</v>
      </c>
      <c r="F44" s="22">
        <v>61.68195648863999</v>
      </c>
      <c r="G44" s="25"/>
      <c r="H44" s="25">
        <v>9882.3687500000015</v>
      </c>
      <c r="I44" s="26">
        <v>1414.39716</v>
      </c>
      <c r="J44" s="22">
        <v>60.8</v>
      </c>
    </row>
    <row r="45" spans="1:10" ht="15.6">
      <c r="A45" s="2">
        <v>14</v>
      </c>
      <c r="B45" s="2" t="s">
        <v>23</v>
      </c>
      <c r="C45" s="18"/>
      <c r="D45" s="19">
        <v>12678.500001909852</v>
      </c>
      <c r="E45" s="22">
        <v>1766.3482152181725</v>
      </c>
      <c r="F45" s="22">
        <v>127.05164179037548</v>
      </c>
      <c r="G45" s="25"/>
      <c r="H45" s="25">
        <v>12678.5</v>
      </c>
      <c r="I45" s="26">
        <v>2595.0080000000003</v>
      </c>
      <c r="J45" s="22">
        <v>125.235</v>
      </c>
    </row>
    <row r="46" spans="1:10" ht="15.6">
      <c r="A46" s="2">
        <v>15</v>
      </c>
      <c r="B46" s="2" t="s">
        <v>24</v>
      </c>
      <c r="C46" s="18"/>
      <c r="D46" s="19">
        <v>12677.331009292509</v>
      </c>
      <c r="E46" s="22">
        <v>1067.3921516788591</v>
      </c>
      <c r="F46" s="22">
        <v>84.902575391368373</v>
      </c>
      <c r="G46" s="25"/>
      <c r="H46" s="25">
        <v>12677.33101</v>
      </c>
      <c r="I46" s="26">
        <v>1568.1455900000001</v>
      </c>
      <c r="J46" s="22">
        <v>83.688599999999994</v>
      </c>
    </row>
    <row r="47" spans="1:10" ht="15.6">
      <c r="A47" s="2">
        <v>16</v>
      </c>
      <c r="B47" s="2" t="s">
        <v>25</v>
      </c>
      <c r="C47" s="18"/>
      <c r="D47" s="19">
        <v>12678.599999999999</v>
      </c>
      <c r="E47" s="22">
        <v>1154.7627525865555</v>
      </c>
      <c r="F47" s="22">
        <v>32.971440557249998</v>
      </c>
      <c r="G47" s="25"/>
      <c r="H47" s="25">
        <v>12678.599999999999</v>
      </c>
      <c r="I47" s="26">
        <v>1696.5050000000001</v>
      </c>
      <c r="J47" s="22">
        <v>32.5</v>
      </c>
    </row>
    <row r="48" spans="1:10" ht="15.6">
      <c r="A48" s="2">
        <v>17</v>
      </c>
      <c r="B48" s="2" t="s">
        <v>28</v>
      </c>
      <c r="C48" s="18"/>
      <c r="D48" s="19">
        <v>12608.811030000001</v>
      </c>
      <c r="E48" s="22">
        <v>2972.7632969386209</v>
      </c>
      <c r="F48" s="22">
        <v>185.56164424682171</v>
      </c>
      <c r="G48" s="25"/>
      <c r="H48" s="25">
        <v>12608.811020000001</v>
      </c>
      <c r="I48" s="26">
        <v>4367.3973599999999</v>
      </c>
      <c r="J48" s="22">
        <v>182.9084</v>
      </c>
    </row>
    <row r="49" spans="1:10" ht="15.6">
      <c r="A49" s="2">
        <v>18</v>
      </c>
      <c r="B49" s="2" t="s">
        <v>26</v>
      </c>
      <c r="C49" s="18"/>
      <c r="D49" s="22">
        <v>0</v>
      </c>
      <c r="E49" s="22">
        <v>0</v>
      </c>
      <c r="F49" s="22">
        <v>0</v>
      </c>
      <c r="G49" s="25"/>
      <c r="H49" s="25">
        <v>0</v>
      </c>
      <c r="I49" s="22">
        <v>0</v>
      </c>
      <c r="J49" s="22">
        <v>0</v>
      </c>
    </row>
    <row r="50" spans="1:10" ht="15.6">
      <c r="A50" s="85" t="s">
        <v>34</v>
      </c>
      <c r="B50" s="86"/>
      <c r="C50" s="22"/>
      <c r="D50" s="22">
        <v>207631.38279549932</v>
      </c>
      <c r="E50" s="22">
        <f>SUM(E32:E49)</f>
        <v>37241.911233056839</v>
      </c>
      <c r="F50" s="22">
        <v>3609.3300014573988</v>
      </c>
      <c r="G50" s="22"/>
      <c r="H50" s="22">
        <v>207631.24596</v>
      </c>
      <c r="I50" s="22">
        <v>54713.465860000011</v>
      </c>
      <c r="J50" s="22">
        <v>3557.7235700000001</v>
      </c>
    </row>
    <row r="51" spans="1:10" ht="15.6">
      <c r="A51" s="8"/>
      <c r="B51" s="30" t="s">
        <v>50</v>
      </c>
      <c r="C51" s="9"/>
      <c r="D51" s="10"/>
      <c r="G51" s="9"/>
      <c r="H51" s="10"/>
      <c r="I51" s="11"/>
      <c r="J51" s="12"/>
    </row>
    <row r="52" spans="1:10" ht="15.6">
      <c r="A52" s="87" t="s">
        <v>4</v>
      </c>
      <c r="B52" s="89" t="s">
        <v>5</v>
      </c>
      <c r="C52" s="94" t="s">
        <v>47</v>
      </c>
      <c r="D52" s="95"/>
      <c r="E52" s="95"/>
      <c r="F52" s="96"/>
      <c r="G52" s="94" t="s">
        <v>6</v>
      </c>
      <c r="H52" s="95"/>
      <c r="I52" s="95"/>
      <c r="J52" s="96"/>
    </row>
    <row r="53" spans="1:10" ht="28.2">
      <c r="A53" s="88"/>
      <c r="B53" s="90"/>
      <c r="C53" s="69" t="s">
        <v>7</v>
      </c>
      <c r="D53" s="69" t="s">
        <v>37</v>
      </c>
      <c r="E53" s="69" t="s">
        <v>62</v>
      </c>
      <c r="F53" s="69" t="s">
        <v>10</v>
      </c>
      <c r="G53" s="69" t="s">
        <v>7</v>
      </c>
      <c r="H53" s="69" t="s">
        <v>8</v>
      </c>
      <c r="I53" s="69" t="s">
        <v>9</v>
      </c>
      <c r="J53" s="69" t="s">
        <v>10</v>
      </c>
    </row>
    <row r="54" spans="1:10" ht="15.6">
      <c r="A54" s="3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  <c r="G54" s="3">
        <v>7</v>
      </c>
      <c r="H54" s="3">
        <v>8</v>
      </c>
      <c r="I54" s="3">
        <v>9</v>
      </c>
      <c r="J54" s="3">
        <v>10</v>
      </c>
    </row>
    <row r="55" spans="1:10" ht="15.6">
      <c r="A55" s="2">
        <v>1</v>
      </c>
      <c r="B55" s="2" t="s">
        <v>11</v>
      </c>
      <c r="C55" s="2"/>
      <c r="D55" s="14">
        <v>9493.9</v>
      </c>
      <c r="E55" s="13">
        <v>1026.1706845637671</v>
      </c>
      <c r="F55" s="13">
        <v>523.99912630902725</v>
      </c>
      <c r="G55" s="13"/>
      <c r="H55" s="13">
        <v>9493.9</v>
      </c>
      <c r="I55" s="13">
        <v>1507.5855999999999</v>
      </c>
      <c r="J55" s="13">
        <v>516.50675000000001</v>
      </c>
    </row>
    <row r="56" spans="1:10" ht="15.6">
      <c r="A56" s="2">
        <v>2</v>
      </c>
      <c r="B56" s="2" t="s">
        <v>12</v>
      </c>
      <c r="C56" s="2"/>
      <c r="D56" s="14">
        <v>8288.3650199999993</v>
      </c>
      <c r="E56" s="13">
        <v>826.49316932025442</v>
      </c>
      <c r="F56" s="13">
        <v>79.475983528576677</v>
      </c>
      <c r="G56" s="13"/>
      <c r="H56" s="13">
        <v>8288.3650199999993</v>
      </c>
      <c r="I56" s="13">
        <v>1214.2319199999999</v>
      </c>
      <c r="J56" s="13">
        <v>78.339600000000004</v>
      </c>
    </row>
    <row r="57" spans="1:10" ht="15.6">
      <c r="A57" s="2">
        <v>3</v>
      </c>
      <c r="B57" s="2" t="s">
        <v>13</v>
      </c>
      <c r="C57" s="2"/>
      <c r="D57" s="14">
        <v>18987.5</v>
      </c>
      <c r="E57" s="13">
        <v>1735.9303645886948</v>
      </c>
      <c r="F57" s="13">
        <v>182.68611868282554</v>
      </c>
      <c r="G57" s="13"/>
      <c r="H57" s="13">
        <v>18987.5</v>
      </c>
      <c r="I57" s="13">
        <v>2550.3199999999997</v>
      </c>
      <c r="J57" s="13">
        <v>180.07398999999998</v>
      </c>
    </row>
    <row r="58" spans="1:10" ht="15.6">
      <c r="A58" s="2">
        <v>4</v>
      </c>
      <c r="B58" s="2" t="s">
        <v>14</v>
      </c>
      <c r="C58" s="2"/>
      <c r="D58" s="14">
        <v>28301.953549999998</v>
      </c>
      <c r="E58" s="13">
        <v>7461.2517086279104</v>
      </c>
      <c r="F58" s="13">
        <v>391.88129586379739</v>
      </c>
      <c r="G58" s="13"/>
      <c r="H58" s="13">
        <v>28301.953549999998</v>
      </c>
      <c r="I58" s="13">
        <v>10961.602980000003</v>
      </c>
      <c r="J58" s="13">
        <v>386.27800000000002</v>
      </c>
    </row>
    <row r="59" spans="1:10" ht="15.6">
      <c r="A59" s="2">
        <v>5</v>
      </c>
      <c r="B59" s="2" t="s">
        <v>32</v>
      </c>
      <c r="C59" s="2"/>
      <c r="D59" s="14">
        <v>16877.899999999998</v>
      </c>
      <c r="E59" s="13">
        <v>5361.9524198283279</v>
      </c>
      <c r="F59" s="13">
        <v>666.43834665135728</v>
      </c>
      <c r="G59" s="13"/>
      <c r="H59" s="13">
        <v>16877.890379999997</v>
      </c>
      <c r="I59" s="13">
        <v>7877.4430399999983</v>
      </c>
      <c r="J59" s="13">
        <v>656.90931</v>
      </c>
    </row>
    <row r="60" spans="1:10" ht="15.6">
      <c r="A60" s="2">
        <v>6</v>
      </c>
      <c r="B60" s="2" t="s">
        <v>15</v>
      </c>
      <c r="C60" s="2"/>
      <c r="D60" s="14">
        <v>24260.907390000008</v>
      </c>
      <c r="E60" s="54">
        <v>6575.2659093995289</v>
      </c>
      <c r="F60" s="13">
        <v>555.6814647009578</v>
      </c>
      <c r="G60" s="13"/>
      <c r="H60" s="13">
        <v>24260.907390000008</v>
      </c>
      <c r="I60" s="13">
        <v>9659.9682199999988</v>
      </c>
      <c r="J60" s="13">
        <v>547.73608000000002</v>
      </c>
    </row>
    <row r="61" spans="1:10" ht="15.6">
      <c r="A61" s="2">
        <v>7</v>
      </c>
      <c r="B61" s="2" t="s">
        <v>16</v>
      </c>
      <c r="C61" s="2"/>
      <c r="D61" s="14">
        <v>14767.899999999998</v>
      </c>
      <c r="E61" s="13">
        <v>2574.2776950778043</v>
      </c>
      <c r="F61" s="13">
        <v>591.64074676632993</v>
      </c>
      <c r="G61" s="13"/>
      <c r="H61" s="13">
        <v>14767.899999999998</v>
      </c>
      <c r="I61" s="13">
        <v>3781.9673099999995</v>
      </c>
      <c r="J61" s="13">
        <v>583.18119999999999</v>
      </c>
    </row>
    <row r="62" spans="1:10" ht="15.6">
      <c r="A62" s="2">
        <v>8</v>
      </c>
      <c r="B62" s="2" t="s">
        <v>17</v>
      </c>
      <c r="C62" s="2"/>
      <c r="D62" s="14">
        <v>8438.5999999999985</v>
      </c>
      <c r="E62" s="13">
        <v>1769.3667227427875</v>
      </c>
      <c r="F62" s="13">
        <v>31.80333850624638</v>
      </c>
      <c r="G62" s="13"/>
      <c r="H62" s="13">
        <v>8438.5999999999985</v>
      </c>
      <c r="I62" s="13">
        <v>2599.4426000000003</v>
      </c>
      <c r="J62" s="13">
        <v>31.348600000000001</v>
      </c>
    </row>
    <row r="63" spans="1:10" ht="15.6">
      <c r="A63" s="2">
        <v>9</v>
      </c>
      <c r="B63" s="2" t="s">
        <v>18</v>
      </c>
      <c r="C63" s="2"/>
      <c r="D63" s="14">
        <v>17931.899999999998</v>
      </c>
      <c r="E63" s="13">
        <v>1963.9381120009341</v>
      </c>
      <c r="F63" s="13">
        <v>335.27221362365088</v>
      </c>
      <c r="G63" s="13"/>
      <c r="H63" s="13">
        <v>17931.899999999998</v>
      </c>
      <c r="I63" s="13">
        <v>2885.29468</v>
      </c>
      <c r="J63" s="13">
        <v>330.47834</v>
      </c>
    </row>
    <row r="64" spans="1:10" ht="15.6">
      <c r="A64" s="2">
        <v>10</v>
      </c>
      <c r="B64" s="2" t="s">
        <v>19</v>
      </c>
      <c r="C64" s="2"/>
      <c r="D64" s="14">
        <v>6329.2999999999993</v>
      </c>
      <c r="E64" s="13">
        <v>471.09825150363582</v>
      </c>
      <c r="F64" s="13">
        <v>35.883072384921</v>
      </c>
      <c r="G64" s="13"/>
      <c r="H64" s="13">
        <v>6329.2999999999993</v>
      </c>
      <c r="I64" s="13">
        <v>692.10799999999995</v>
      </c>
      <c r="J64" s="13">
        <v>35.370000000000005</v>
      </c>
    </row>
    <row r="65" spans="1:10" ht="15.6">
      <c r="A65" s="2">
        <v>11</v>
      </c>
      <c r="B65" s="2" t="s">
        <v>20</v>
      </c>
      <c r="C65" s="2"/>
      <c r="D65" s="14">
        <v>15791.052659999998</v>
      </c>
      <c r="E65" s="13">
        <v>3497.5672922896001</v>
      </c>
      <c r="F65" s="13">
        <v>105.71151095585998</v>
      </c>
      <c r="G65" s="13"/>
      <c r="H65" s="13">
        <v>15791.052659999998</v>
      </c>
      <c r="I65" s="13">
        <v>5138.4064700000017</v>
      </c>
      <c r="J65" s="13">
        <v>104.19999999999999</v>
      </c>
    </row>
    <row r="66" spans="1:10" ht="15.6">
      <c r="A66" s="2">
        <v>12</v>
      </c>
      <c r="B66" s="2" t="s">
        <v>21</v>
      </c>
      <c r="C66" s="2"/>
      <c r="D66" s="14">
        <v>16877.8</v>
      </c>
      <c r="E66" s="13">
        <v>1318.2656495575998</v>
      </c>
      <c r="F66" s="13">
        <v>193.22887375929778</v>
      </c>
      <c r="G66" s="13"/>
      <c r="H66" s="13">
        <v>16874.64602</v>
      </c>
      <c r="I66" s="13">
        <v>1936.2831199999998</v>
      </c>
      <c r="J66" s="13">
        <v>190.46600000000001</v>
      </c>
    </row>
    <row r="67" spans="1:10" ht="15.6">
      <c r="A67" s="2">
        <v>13</v>
      </c>
      <c r="B67" s="2" t="s">
        <v>22</v>
      </c>
      <c r="C67" s="2"/>
      <c r="D67" s="14">
        <v>6311.89642</v>
      </c>
      <c r="E67" s="13">
        <v>599.13545646794455</v>
      </c>
      <c r="F67" s="13">
        <v>44.379356088885835</v>
      </c>
      <c r="G67" s="13"/>
      <c r="H67" s="13">
        <v>6311.89642</v>
      </c>
      <c r="I67" s="13">
        <v>880.21222999999998</v>
      </c>
      <c r="J67" s="13">
        <v>43.744799999999998</v>
      </c>
    </row>
    <row r="68" spans="1:10" ht="15.6">
      <c r="A68" s="2">
        <v>14</v>
      </c>
      <c r="B68" s="2" t="s">
        <v>23</v>
      </c>
      <c r="C68" s="2"/>
      <c r="D68" s="14">
        <v>15823.399999999998</v>
      </c>
      <c r="E68" s="13">
        <v>2504.3626218125401</v>
      </c>
      <c r="F68" s="13">
        <v>138.88889620335988</v>
      </c>
      <c r="G68" s="13"/>
      <c r="H68" s="13">
        <v>15823.399999999998</v>
      </c>
      <c r="I68" s="13">
        <v>3679.2524699999999</v>
      </c>
      <c r="J68" s="13">
        <v>136.90299999999999</v>
      </c>
    </row>
    <row r="69" spans="1:10" ht="15.6">
      <c r="A69" s="2">
        <v>15</v>
      </c>
      <c r="B69" s="2" t="s">
        <v>24</v>
      </c>
      <c r="C69" s="2"/>
      <c r="D69" s="14">
        <v>9493.5</v>
      </c>
      <c r="E69" s="13">
        <v>748.95520048601895</v>
      </c>
      <c r="F69" s="13">
        <v>47.960358885162186</v>
      </c>
      <c r="G69" s="13"/>
      <c r="H69" s="13">
        <v>9493.5</v>
      </c>
      <c r="I69" s="13">
        <v>1100.318</v>
      </c>
      <c r="J69" s="13">
        <v>47.274600000000007</v>
      </c>
    </row>
    <row r="70" spans="1:10" ht="15.6">
      <c r="A70" s="2">
        <v>16</v>
      </c>
      <c r="B70" s="2" t="s">
        <v>25</v>
      </c>
      <c r="C70" s="2"/>
      <c r="D70" s="14">
        <v>11603.3</v>
      </c>
      <c r="E70" s="13">
        <v>975.37583956969365</v>
      </c>
      <c r="F70" s="13">
        <v>24.2690092618626</v>
      </c>
      <c r="G70" s="13"/>
      <c r="H70" s="13">
        <v>11603.3</v>
      </c>
      <c r="I70" s="13">
        <v>1432.961</v>
      </c>
      <c r="J70" s="13">
        <v>23.922000000000001</v>
      </c>
    </row>
    <row r="71" spans="1:10" ht="15.6">
      <c r="A71" s="2">
        <v>17</v>
      </c>
      <c r="B71" s="2" t="s">
        <v>28</v>
      </c>
      <c r="C71" s="2"/>
      <c r="D71" s="14">
        <v>16835.354240000001</v>
      </c>
      <c r="E71" s="13">
        <v>3541.3180167660717</v>
      </c>
      <c r="F71" s="13">
        <v>134.41431664268893</v>
      </c>
      <c r="G71" s="13"/>
      <c r="H71" s="13">
        <v>16835.354240000001</v>
      </c>
      <c r="I71" s="13">
        <v>5202.6822900000006</v>
      </c>
      <c r="J71" s="13">
        <v>132.49240000000003</v>
      </c>
    </row>
    <row r="72" spans="1:10" ht="15.6">
      <c r="A72" s="2">
        <v>18</v>
      </c>
      <c r="B72" s="2" t="s">
        <v>26</v>
      </c>
      <c r="C72" s="2"/>
      <c r="D72" s="13">
        <v>3164.1</v>
      </c>
      <c r="E72" s="13">
        <v>717.90432397961695</v>
      </c>
      <c r="F72" s="13">
        <v>45.652763848499994</v>
      </c>
      <c r="G72" s="13"/>
      <c r="H72" s="13">
        <v>3156.4068000000002</v>
      </c>
      <c r="I72" s="13">
        <v>1052.1356000000001</v>
      </c>
      <c r="J72" s="13">
        <v>45</v>
      </c>
    </row>
    <row r="73" spans="1:10" ht="15.6">
      <c r="A73" s="85" t="s">
        <v>34</v>
      </c>
      <c r="B73" s="86"/>
      <c r="C73" s="24"/>
      <c r="D73" s="13">
        <v>249578.62927999996</v>
      </c>
      <c r="E73" s="13">
        <f>SUM(E55:E72)</f>
        <v>43668.62943858272</v>
      </c>
      <c r="F73" s="13">
        <v>4129.2667926633067</v>
      </c>
      <c r="G73" s="33">
        <v>0</v>
      </c>
      <c r="H73" s="33">
        <v>249567.77247999993</v>
      </c>
      <c r="I73" s="34">
        <v>64152.215530000009</v>
      </c>
      <c r="J73" s="34">
        <v>4070.2246699999996</v>
      </c>
    </row>
    <row r="74" spans="1:10" ht="15.6">
      <c r="A74" s="8"/>
      <c r="B74" s="56" t="s">
        <v>49</v>
      </c>
      <c r="C74" s="30"/>
      <c r="D74" s="30"/>
      <c r="E74" s="30"/>
      <c r="F74" s="30"/>
      <c r="G74" s="9"/>
      <c r="H74" s="10"/>
      <c r="I74" s="11"/>
      <c r="J74" s="12"/>
    </row>
    <row r="75" spans="1:10" ht="15.6">
      <c r="A75" s="87" t="s">
        <v>4</v>
      </c>
      <c r="B75" s="89" t="s">
        <v>5</v>
      </c>
      <c r="C75" s="94" t="s">
        <v>47</v>
      </c>
      <c r="D75" s="95"/>
      <c r="E75" s="95"/>
      <c r="F75" s="96"/>
      <c r="G75" s="94" t="s">
        <v>6</v>
      </c>
      <c r="H75" s="95"/>
      <c r="I75" s="95"/>
      <c r="J75" s="96"/>
    </row>
    <row r="76" spans="1:10" ht="28.2">
      <c r="A76" s="88"/>
      <c r="B76" s="90"/>
      <c r="C76" s="69" t="s">
        <v>7</v>
      </c>
      <c r="D76" s="69" t="s">
        <v>58</v>
      </c>
      <c r="E76" s="69" t="s">
        <v>38</v>
      </c>
      <c r="F76" s="69" t="s">
        <v>10</v>
      </c>
      <c r="G76" s="69" t="s">
        <v>7</v>
      </c>
      <c r="H76" s="69" t="s">
        <v>8</v>
      </c>
      <c r="I76" s="69" t="s">
        <v>9</v>
      </c>
      <c r="J76" s="69" t="s">
        <v>10</v>
      </c>
    </row>
    <row r="77" spans="1:10" ht="15.6">
      <c r="A77" s="3">
        <v>1</v>
      </c>
      <c r="B77" s="3">
        <v>2</v>
      </c>
      <c r="C77" s="3">
        <v>3</v>
      </c>
      <c r="D77" s="3">
        <v>4</v>
      </c>
      <c r="E77" s="3">
        <v>5</v>
      </c>
      <c r="F77" s="3">
        <v>6</v>
      </c>
      <c r="G77" s="3">
        <v>7</v>
      </c>
      <c r="H77" s="3">
        <v>8</v>
      </c>
      <c r="I77" s="3">
        <v>9</v>
      </c>
      <c r="J77" s="3">
        <v>10</v>
      </c>
    </row>
    <row r="78" spans="1:10" ht="15.6">
      <c r="A78" s="24">
        <v>1</v>
      </c>
      <c r="B78" s="24" t="s">
        <v>11</v>
      </c>
      <c r="C78" s="13"/>
      <c r="D78" s="46">
        <v>31.747</v>
      </c>
      <c r="E78" s="13"/>
      <c r="F78" s="13"/>
      <c r="G78" s="13"/>
      <c r="H78" s="51">
        <v>31.747</v>
      </c>
      <c r="I78" s="13"/>
      <c r="J78" s="13"/>
    </row>
    <row r="79" spans="1:10" ht="15.6">
      <c r="A79" s="24">
        <v>2</v>
      </c>
      <c r="B79" s="24" t="s">
        <v>12</v>
      </c>
      <c r="C79" s="13"/>
      <c r="D79" s="45">
        <v>58.685000000000002</v>
      </c>
      <c r="E79" s="13"/>
      <c r="F79" s="13"/>
      <c r="G79" s="13"/>
      <c r="H79" s="48">
        <v>58.685000000000002</v>
      </c>
      <c r="I79" s="13"/>
      <c r="J79" s="13"/>
    </row>
    <row r="80" spans="1:10" ht="15.6">
      <c r="A80" s="24">
        <v>3</v>
      </c>
      <c r="B80" s="24" t="s">
        <v>13</v>
      </c>
      <c r="C80" s="13"/>
      <c r="D80" s="45">
        <v>48.103000000000002</v>
      </c>
      <c r="E80" s="13"/>
      <c r="F80" s="13"/>
      <c r="G80" s="13"/>
      <c r="H80" s="48">
        <v>48.103000000000002</v>
      </c>
      <c r="I80" s="13"/>
      <c r="J80" s="13"/>
    </row>
    <row r="81" spans="1:10" ht="15.6" customHeight="1">
      <c r="A81" s="24">
        <v>4</v>
      </c>
      <c r="B81" s="24" t="s">
        <v>14</v>
      </c>
      <c r="C81" s="13"/>
      <c r="D81" s="45">
        <v>56.761000000000003</v>
      </c>
      <c r="E81" s="13"/>
      <c r="F81" s="13"/>
      <c r="G81" s="13"/>
      <c r="H81" s="48">
        <v>56.761000000000003</v>
      </c>
      <c r="I81" s="13"/>
      <c r="J81" s="13"/>
    </row>
    <row r="82" spans="1:10" ht="17.399999999999999" customHeight="1">
      <c r="A82" s="24">
        <v>5</v>
      </c>
      <c r="B82" s="24" t="s">
        <v>39</v>
      </c>
      <c r="C82" s="13"/>
      <c r="D82" s="45">
        <v>53.874000000000002</v>
      </c>
      <c r="E82" s="13"/>
      <c r="F82" s="13"/>
      <c r="G82" s="13"/>
      <c r="H82" s="48">
        <v>53.874000000000002</v>
      </c>
      <c r="I82" s="13"/>
      <c r="J82" s="13"/>
    </row>
    <row r="83" spans="1:10" ht="15.6">
      <c r="A83" s="24">
        <v>6</v>
      </c>
      <c r="B83" s="24" t="s">
        <v>15</v>
      </c>
      <c r="C83" s="13"/>
      <c r="D83" s="45">
        <v>60.609000000000002</v>
      </c>
      <c r="E83" s="13"/>
      <c r="F83" s="13"/>
      <c r="G83" s="13"/>
      <c r="H83" s="48">
        <v>60.609000000000002</v>
      </c>
      <c r="I83" s="13"/>
      <c r="J83" s="13"/>
    </row>
    <row r="84" spans="1:10" ht="15.6" customHeight="1">
      <c r="A84" s="24">
        <v>7</v>
      </c>
      <c r="B84" s="24" t="s">
        <v>16</v>
      </c>
      <c r="C84" s="13"/>
      <c r="D84" s="45">
        <v>92.355999999999995</v>
      </c>
      <c r="E84" s="13"/>
      <c r="F84" s="13"/>
      <c r="G84" s="13"/>
      <c r="H84" s="48">
        <v>92.355999999999995</v>
      </c>
      <c r="I84" s="13"/>
      <c r="J84" s="13"/>
    </row>
    <row r="85" spans="1:10" ht="15.6">
      <c r="A85" s="24">
        <v>8</v>
      </c>
      <c r="B85" s="24" t="s">
        <v>17</v>
      </c>
      <c r="C85" s="13"/>
      <c r="D85" s="45">
        <v>23.088999999999999</v>
      </c>
      <c r="E85" s="13"/>
      <c r="F85" s="13"/>
      <c r="G85" s="13"/>
      <c r="H85" s="48">
        <v>23.088999999999999</v>
      </c>
      <c r="I85" s="13"/>
      <c r="J85" s="13"/>
    </row>
    <row r="86" spans="1:10" ht="15.6">
      <c r="A86" s="24">
        <v>9</v>
      </c>
      <c r="B86" s="24" t="s">
        <v>18</v>
      </c>
      <c r="C86" s="13"/>
      <c r="D86" s="45">
        <v>31.747</v>
      </c>
      <c r="E86" s="13"/>
      <c r="F86" s="13"/>
      <c r="G86" s="13"/>
      <c r="H86" s="48">
        <v>31.747</v>
      </c>
      <c r="I86" s="13"/>
      <c r="J86" s="13"/>
    </row>
    <row r="87" spans="1:10" ht="15.6">
      <c r="A87" s="24">
        <v>10</v>
      </c>
      <c r="B87" s="24" t="s">
        <v>19</v>
      </c>
      <c r="C87" s="13"/>
      <c r="D87" s="45">
        <v>41.369</v>
      </c>
      <c r="E87" s="13"/>
      <c r="F87" s="13"/>
      <c r="G87" s="13"/>
      <c r="H87" s="48">
        <v>41.369</v>
      </c>
      <c r="I87" s="13"/>
      <c r="J87" s="13"/>
    </row>
    <row r="88" spans="1:10" ht="15.6">
      <c r="A88" s="24">
        <v>11</v>
      </c>
      <c r="B88" s="24" t="s">
        <v>20</v>
      </c>
      <c r="C88" s="13"/>
      <c r="D88" s="45">
        <v>50.024999999999999</v>
      </c>
      <c r="E88" s="13"/>
      <c r="F88" s="13"/>
      <c r="G88" s="13"/>
      <c r="H88" s="48">
        <v>50.024999999999999</v>
      </c>
      <c r="I88" s="13"/>
      <c r="J88" s="13"/>
    </row>
    <row r="89" spans="1:10" ht="15.6">
      <c r="A89" s="24">
        <v>12</v>
      </c>
      <c r="B89" s="24" t="s">
        <v>21</v>
      </c>
      <c r="C89" s="13"/>
      <c r="D89" s="45">
        <v>31.748000000000001</v>
      </c>
      <c r="E89" s="13"/>
      <c r="F89" s="13"/>
      <c r="G89" s="13"/>
      <c r="H89" s="48">
        <v>31.748000000000001</v>
      </c>
      <c r="I89" s="13"/>
      <c r="J89" s="13"/>
    </row>
    <row r="90" spans="1:10" ht="15.6">
      <c r="A90" s="24">
        <v>13</v>
      </c>
      <c r="B90" s="24" t="s">
        <v>22</v>
      </c>
      <c r="C90" s="13"/>
      <c r="D90" s="45">
        <v>25.975999999999999</v>
      </c>
      <c r="E90" s="13"/>
      <c r="F90" s="13"/>
      <c r="G90" s="13"/>
      <c r="H90" s="48">
        <v>25.975999999999999</v>
      </c>
      <c r="I90" s="13"/>
      <c r="J90" s="13"/>
    </row>
    <row r="91" spans="1:10" ht="15.6">
      <c r="A91" s="24">
        <v>14</v>
      </c>
      <c r="B91" s="24" t="s">
        <v>23</v>
      </c>
      <c r="C91" s="13"/>
      <c r="D91" s="45">
        <v>36.557000000000002</v>
      </c>
      <c r="E91" s="13"/>
      <c r="F91" s="13"/>
      <c r="G91" s="13"/>
      <c r="H91" s="48">
        <v>36.557000000000002</v>
      </c>
      <c r="I91" s="13"/>
      <c r="J91" s="13"/>
    </row>
    <row r="92" spans="1:10" ht="15.6">
      <c r="A92" s="24">
        <v>15</v>
      </c>
      <c r="B92" s="24" t="s">
        <v>24</v>
      </c>
      <c r="C92" s="13"/>
      <c r="D92" s="45">
        <v>0</v>
      </c>
      <c r="E92" s="13"/>
      <c r="F92" s="13"/>
      <c r="G92" s="13"/>
      <c r="H92" s="48">
        <v>0</v>
      </c>
      <c r="I92" s="13"/>
      <c r="J92" s="13"/>
    </row>
    <row r="93" spans="1:10" ht="15.6">
      <c r="A93" s="24">
        <v>16</v>
      </c>
      <c r="B93" s="24" t="s">
        <v>25</v>
      </c>
      <c r="C93" s="13"/>
      <c r="D93" s="45">
        <v>43.290999999999997</v>
      </c>
      <c r="E93" s="13"/>
      <c r="F93" s="13"/>
      <c r="G93" s="13"/>
      <c r="H93" s="48">
        <v>43.290999999999997</v>
      </c>
      <c r="I93" s="13"/>
      <c r="J93" s="13"/>
    </row>
    <row r="94" spans="1:10" ht="15.6">
      <c r="A94" s="24">
        <v>17</v>
      </c>
      <c r="B94" s="24" t="s">
        <v>28</v>
      </c>
      <c r="C94" s="13"/>
      <c r="D94" s="45">
        <v>49.063000000000002</v>
      </c>
      <c r="E94" s="13"/>
      <c r="F94" s="13"/>
      <c r="G94" s="13"/>
      <c r="H94" s="48">
        <v>49.063000000000002</v>
      </c>
      <c r="I94" s="13"/>
      <c r="J94" s="13"/>
    </row>
    <row r="95" spans="1:10" ht="15.6">
      <c r="A95" s="24">
        <v>18</v>
      </c>
      <c r="B95" s="24" t="s">
        <v>26</v>
      </c>
      <c r="C95" s="13"/>
      <c r="D95" s="45">
        <v>0</v>
      </c>
      <c r="E95" s="13"/>
      <c r="F95" s="13"/>
      <c r="G95" s="13"/>
      <c r="H95" s="48">
        <v>0</v>
      </c>
      <c r="I95" s="13"/>
      <c r="J95" s="13"/>
    </row>
    <row r="96" spans="1:10" ht="15.6">
      <c r="A96" s="91" t="s">
        <v>34</v>
      </c>
      <c r="B96" s="91"/>
      <c r="C96" s="28"/>
      <c r="D96" s="13">
        <v>735.00000000000011</v>
      </c>
      <c r="E96" s="13"/>
      <c r="F96" s="13"/>
      <c r="G96" s="13"/>
      <c r="H96" s="13">
        <v>735.00000000000011</v>
      </c>
      <c r="I96" s="13"/>
      <c r="J96" s="13"/>
    </row>
    <row r="97" spans="1:10" ht="15.6">
      <c r="B97" s="32" t="s">
        <v>52</v>
      </c>
      <c r="C97" s="30"/>
      <c r="D97" s="30"/>
      <c r="E97" s="30"/>
      <c r="F97" s="30"/>
      <c r="G97" s="30"/>
      <c r="H97" s="30"/>
      <c r="I97" s="30"/>
      <c r="J97" s="30"/>
    </row>
    <row r="98" spans="1:10" ht="15.6">
      <c r="A98" s="87" t="s">
        <v>4</v>
      </c>
      <c r="B98" s="89" t="s">
        <v>5</v>
      </c>
      <c r="C98" s="79" t="s">
        <v>47</v>
      </c>
      <c r="D98" s="80"/>
      <c r="E98" s="80"/>
      <c r="F98" s="81"/>
      <c r="G98" s="79" t="s">
        <v>6</v>
      </c>
      <c r="H98" s="80"/>
      <c r="I98" s="80"/>
      <c r="J98" s="81"/>
    </row>
    <row r="99" spans="1:10" ht="28.2">
      <c r="A99" s="88"/>
      <c r="B99" s="90"/>
      <c r="C99" s="69" t="s">
        <v>7</v>
      </c>
      <c r="D99" s="69" t="s">
        <v>35</v>
      </c>
      <c r="E99" s="69" t="s">
        <v>46</v>
      </c>
      <c r="F99" s="69" t="s">
        <v>10</v>
      </c>
      <c r="G99" s="69" t="s">
        <v>7</v>
      </c>
      <c r="H99" s="69" t="s">
        <v>8</v>
      </c>
      <c r="I99" s="69" t="s">
        <v>9</v>
      </c>
      <c r="J99" s="69" t="s">
        <v>10</v>
      </c>
    </row>
    <row r="100" spans="1:10" ht="15.6">
      <c r="A100" s="3">
        <v>1</v>
      </c>
      <c r="B100" s="3">
        <v>2</v>
      </c>
      <c r="C100" s="3">
        <v>3</v>
      </c>
      <c r="D100" s="3">
        <v>4</v>
      </c>
      <c r="E100" s="3">
        <v>5</v>
      </c>
      <c r="F100" s="3">
        <v>6</v>
      </c>
      <c r="G100" s="3">
        <v>7</v>
      </c>
      <c r="H100" s="3">
        <v>8</v>
      </c>
      <c r="I100" s="3">
        <v>9</v>
      </c>
      <c r="J100" s="3">
        <v>10</v>
      </c>
    </row>
    <row r="101" spans="1:10" ht="15.6">
      <c r="A101" s="24">
        <v>1</v>
      </c>
      <c r="B101" s="62" t="s">
        <v>11</v>
      </c>
      <c r="C101" s="63"/>
      <c r="D101" s="49">
        <v>21787</v>
      </c>
      <c r="E101" s="44">
        <v>1146.6843499999998</v>
      </c>
      <c r="F101" s="31"/>
      <c r="G101" s="44"/>
      <c r="H101" s="44">
        <v>21787</v>
      </c>
      <c r="I101" s="44">
        <v>1146.6843499999998</v>
      </c>
      <c r="J101" s="49"/>
    </row>
    <row r="102" spans="1:10" ht="15.6">
      <c r="A102" s="24">
        <v>2</v>
      </c>
      <c r="B102" s="62" t="s">
        <v>12</v>
      </c>
      <c r="C102" s="63"/>
      <c r="D102" s="49">
        <v>19086.150000000001</v>
      </c>
      <c r="E102" s="44">
        <v>1004.6201441086847</v>
      </c>
      <c r="F102" s="31"/>
      <c r="G102" s="44"/>
      <c r="H102" s="44">
        <v>19081.150000000001</v>
      </c>
      <c r="I102" s="44">
        <v>1004.3569500000003</v>
      </c>
      <c r="J102" s="49"/>
    </row>
    <row r="103" spans="1:10" ht="15.6">
      <c r="A103" s="24">
        <v>3</v>
      </c>
      <c r="B103" s="62" t="s">
        <v>13</v>
      </c>
      <c r="C103" s="63"/>
      <c r="D103" s="49">
        <v>16784</v>
      </c>
      <c r="E103" s="44">
        <v>883.36842105263145</v>
      </c>
      <c r="F103" s="31"/>
      <c r="G103" s="44"/>
      <c r="H103" s="44">
        <v>16776.231299999999</v>
      </c>
      <c r="I103" s="44">
        <v>882.95955000000015</v>
      </c>
      <c r="J103" s="49"/>
    </row>
    <row r="104" spans="1:10" ht="15.6" customHeight="1">
      <c r="A104" s="24">
        <v>4</v>
      </c>
      <c r="B104" s="62" t="s">
        <v>14</v>
      </c>
      <c r="C104" s="63"/>
      <c r="D104" s="49">
        <v>76860</v>
      </c>
      <c r="E104" s="44">
        <v>4045.9211200000009</v>
      </c>
      <c r="F104" s="31"/>
      <c r="G104" s="44"/>
      <c r="H104" s="44">
        <v>76246.977659999975</v>
      </c>
      <c r="I104" s="44">
        <v>4218.951250000001</v>
      </c>
      <c r="J104" s="49"/>
    </row>
    <row r="105" spans="1:10" ht="18.600000000000001" customHeight="1">
      <c r="A105" s="24">
        <v>5</v>
      </c>
      <c r="B105" s="62" t="s">
        <v>32</v>
      </c>
      <c r="C105" s="63"/>
      <c r="D105" s="49">
        <v>66098.948000000004</v>
      </c>
      <c r="E105" s="44">
        <v>4800.5972700000002</v>
      </c>
      <c r="F105" s="31"/>
      <c r="G105" s="44"/>
      <c r="H105" s="44">
        <v>65419.364529999999</v>
      </c>
      <c r="I105" s="44">
        <v>4393.2362499999999</v>
      </c>
      <c r="J105" s="49"/>
    </row>
    <row r="106" spans="1:10" ht="15.6">
      <c r="A106" s="24">
        <v>6</v>
      </c>
      <c r="B106" s="62" t="s">
        <v>15</v>
      </c>
      <c r="C106" s="63"/>
      <c r="D106" s="49">
        <v>49750</v>
      </c>
      <c r="E106" s="44">
        <v>4856.6414400000012</v>
      </c>
      <c r="F106" s="31"/>
      <c r="G106" s="44"/>
      <c r="H106" s="44">
        <v>49411.878809999995</v>
      </c>
      <c r="I106" s="44">
        <v>4838.8468400000011</v>
      </c>
      <c r="J106" s="49"/>
    </row>
    <row r="107" spans="1:10" ht="15.6">
      <c r="A107" s="24">
        <v>7</v>
      </c>
      <c r="B107" s="62" t="s">
        <v>16</v>
      </c>
      <c r="C107" s="63"/>
      <c r="D107" s="49">
        <v>19659.626</v>
      </c>
      <c r="E107" s="44">
        <v>1035.3693278947369</v>
      </c>
      <c r="F107" s="31"/>
      <c r="G107" s="44"/>
      <c r="H107" s="44">
        <v>19653.68966</v>
      </c>
      <c r="I107" s="44">
        <v>1035.05718</v>
      </c>
      <c r="J107" s="49"/>
    </row>
    <row r="108" spans="1:10" ht="15.6">
      <c r="A108" s="2">
        <v>8</v>
      </c>
      <c r="B108" s="62" t="s">
        <v>17</v>
      </c>
      <c r="C108" s="63"/>
      <c r="D108" s="49">
        <v>8200</v>
      </c>
      <c r="E108" s="44">
        <v>431.57897000000003</v>
      </c>
      <c r="F108" s="31"/>
      <c r="G108" s="44"/>
      <c r="H108" s="44">
        <v>8200</v>
      </c>
      <c r="I108" s="44">
        <v>431.57897000000003</v>
      </c>
      <c r="J108" s="49"/>
    </row>
    <row r="109" spans="1:10" ht="15.6">
      <c r="A109" s="2">
        <v>9</v>
      </c>
      <c r="B109" s="62" t="s">
        <v>18</v>
      </c>
      <c r="C109" s="63"/>
      <c r="D109" s="49">
        <v>26680</v>
      </c>
      <c r="E109" s="44">
        <v>1404.2581</v>
      </c>
      <c r="F109" s="31"/>
      <c r="G109" s="44"/>
      <c r="H109" s="61">
        <v>26568.29809</v>
      </c>
      <c r="I109" s="44">
        <v>1429.9580100000003</v>
      </c>
      <c r="J109" s="49"/>
    </row>
    <row r="110" spans="1:10" ht="15.6">
      <c r="A110" s="2">
        <v>10</v>
      </c>
      <c r="B110" s="62" t="s">
        <v>19</v>
      </c>
      <c r="C110" s="63"/>
      <c r="D110" s="49">
        <v>11851.052</v>
      </c>
      <c r="E110" s="44">
        <v>623.75199999999995</v>
      </c>
      <c r="F110" s="31"/>
      <c r="G110" s="44"/>
      <c r="H110" s="61">
        <v>11851.052</v>
      </c>
      <c r="I110" s="44">
        <v>623.75199999999995</v>
      </c>
      <c r="J110" s="49"/>
    </row>
    <row r="111" spans="1:10" ht="15.6">
      <c r="A111" s="2">
        <v>11</v>
      </c>
      <c r="B111" s="62" t="s">
        <v>20</v>
      </c>
      <c r="C111" s="63"/>
      <c r="D111" s="49">
        <v>23200</v>
      </c>
      <c r="E111" s="44">
        <v>1494.73721</v>
      </c>
      <c r="F111" s="31"/>
      <c r="G111" s="44"/>
      <c r="H111" s="44">
        <v>21461.759050000001</v>
      </c>
      <c r="I111" s="44">
        <v>1403.25065</v>
      </c>
      <c r="J111" s="49"/>
    </row>
    <row r="112" spans="1:10" ht="15.6">
      <c r="A112" s="2">
        <v>12</v>
      </c>
      <c r="B112" s="62" t="s">
        <v>21</v>
      </c>
      <c r="C112" s="63"/>
      <c r="D112" s="49">
        <v>26400</v>
      </c>
      <c r="E112" s="44">
        <v>1389.4741299999998</v>
      </c>
      <c r="F112" s="31"/>
      <c r="G112" s="44"/>
      <c r="H112" s="44">
        <v>26317.014950000004</v>
      </c>
      <c r="I112" s="44">
        <v>1385.1065099999998</v>
      </c>
      <c r="J112" s="49"/>
    </row>
    <row r="113" spans="1:12" ht="15.6">
      <c r="A113" s="2">
        <v>13</v>
      </c>
      <c r="B113" s="62" t="s">
        <v>22</v>
      </c>
      <c r="C113" s="63"/>
      <c r="D113" s="49">
        <v>12500</v>
      </c>
      <c r="E113" s="44">
        <v>657.89933999999994</v>
      </c>
      <c r="F113" s="31"/>
      <c r="G113" s="44"/>
      <c r="H113" s="44">
        <v>12489.99999</v>
      </c>
      <c r="I113" s="44">
        <v>657.37302</v>
      </c>
      <c r="J113" s="49"/>
    </row>
    <row r="114" spans="1:12" ht="15.6">
      <c r="A114" s="2">
        <v>14</v>
      </c>
      <c r="B114" s="62" t="s">
        <v>23</v>
      </c>
      <c r="C114" s="63"/>
      <c r="D114" s="49">
        <v>37850</v>
      </c>
      <c r="E114" s="44">
        <v>1992.1094099999996</v>
      </c>
      <c r="F114" s="31"/>
      <c r="G114" s="44"/>
      <c r="H114" s="44">
        <v>37846.344230000002</v>
      </c>
      <c r="I114" s="44">
        <v>1991.9169899999997</v>
      </c>
      <c r="J114" s="49"/>
    </row>
    <row r="115" spans="1:12" ht="15.6">
      <c r="A115" s="2">
        <v>15</v>
      </c>
      <c r="B115" s="62" t="s">
        <v>24</v>
      </c>
      <c r="C115" s="63"/>
      <c r="D115" s="49">
        <v>20477.785</v>
      </c>
      <c r="E115" s="44">
        <v>1077.7782500000001</v>
      </c>
      <c r="F115" s="31"/>
      <c r="G115" s="44"/>
      <c r="H115" s="61">
        <v>20477.785</v>
      </c>
      <c r="I115" s="44">
        <v>1077.7782500000001</v>
      </c>
      <c r="J115" s="49"/>
    </row>
    <row r="116" spans="1:12" ht="15.6">
      <c r="A116" s="2">
        <v>16</v>
      </c>
      <c r="B116" s="62" t="s">
        <v>25</v>
      </c>
      <c r="C116" s="63"/>
      <c r="D116" s="49">
        <v>22293.739000500005</v>
      </c>
      <c r="E116" s="61">
        <v>1173.3547599999997</v>
      </c>
      <c r="F116" s="31"/>
      <c r="G116" s="44"/>
      <c r="H116" s="44">
        <v>22293.739000000005</v>
      </c>
      <c r="I116" s="44">
        <v>1173.3497599999998</v>
      </c>
      <c r="J116" s="49"/>
    </row>
    <row r="117" spans="1:12" ht="15.6">
      <c r="A117" s="2">
        <v>17</v>
      </c>
      <c r="B117" s="62" t="s">
        <v>28</v>
      </c>
      <c r="C117" s="63"/>
      <c r="D117" s="49">
        <v>17850.400000000001</v>
      </c>
      <c r="E117" s="44">
        <v>1229.1526252631577</v>
      </c>
      <c r="F117" s="31"/>
      <c r="G117" s="44"/>
      <c r="H117" s="44">
        <v>17844.941469999998</v>
      </c>
      <c r="I117" s="44">
        <v>1224.6069799999998</v>
      </c>
      <c r="J117" s="49"/>
    </row>
    <row r="118" spans="1:12" ht="15.6">
      <c r="A118" s="2">
        <v>18</v>
      </c>
      <c r="B118" s="62" t="s">
        <v>26</v>
      </c>
      <c r="C118" s="63"/>
      <c r="D118" s="49">
        <v>21150</v>
      </c>
      <c r="E118" s="44">
        <v>1113.16758</v>
      </c>
      <c r="F118" s="31"/>
      <c r="G118" s="44"/>
      <c r="H118" s="44">
        <v>21150</v>
      </c>
      <c r="I118" s="44">
        <v>1113.16758</v>
      </c>
      <c r="J118" s="49"/>
    </row>
    <row r="119" spans="1:12" ht="15.6">
      <c r="A119" s="91" t="s">
        <v>60</v>
      </c>
      <c r="B119" s="91"/>
      <c r="C119" s="2"/>
      <c r="D119" s="49">
        <f>SUM(D101:D118)</f>
        <v>498478.70000050002</v>
      </c>
      <c r="E119" s="44">
        <f>SUM(E101:E118)</f>
        <v>30360.46444831921</v>
      </c>
      <c r="F119" s="31"/>
      <c r="G119" s="44"/>
      <c r="H119" s="44">
        <f>SUM(H101:H118)</f>
        <v>494877.22573999991</v>
      </c>
      <c r="I119" s="44">
        <v>30031.931089999995</v>
      </c>
      <c r="J119" s="49"/>
      <c r="L119" s="55"/>
    </row>
    <row r="120" spans="1:12" s="76" customFormat="1" ht="15.6">
      <c r="A120" s="91" t="s">
        <v>27</v>
      </c>
      <c r="B120" s="86"/>
      <c r="C120" s="65"/>
      <c r="D120" s="49">
        <v>2423.86</v>
      </c>
      <c r="E120" s="44"/>
      <c r="F120" s="31"/>
      <c r="G120" s="44"/>
      <c r="H120" s="49">
        <v>2360.9699999999998</v>
      </c>
      <c r="I120" s="44"/>
      <c r="J120" s="49"/>
    </row>
    <row r="121" spans="1:12" s="76" customFormat="1" ht="15.6">
      <c r="A121" s="73" t="s">
        <v>29</v>
      </c>
      <c r="B121" s="73"/>
      <c r="C121" s="65"/>
      <c r="D121" s="49">
        <f>SUM(D27,D50,D73,D96,D119,D120)</f>
        <v>1008847.5720759992</v>
      </c>
      <c r="E121" s="44">
        <v>30360.464448319213</v>
      </c>
      <c r="F121" s="49"/>
      <c r="G121" s="44"/>
      <c r="H121" s="49">
        <f>SUM(H119,H120,H96,H73,H27,H50)</f>
        <v>1005172.2141799998</v>
      </c>
      <c r="I121" s="44">
        <v>30031.931089999995</v>
      </c>
      <c r="J121" s="49"/>
    </row>
    <row r="122" spans="1:12" s="64" customFormat="1" ht="15.6">
      <c r="A122" s="73"/>
      <c r="B122" s="59" t="s">
        <v>59</v>
      </c>
      <c r="C122" s="65"/>
      <c r="D122" s="70"/>
      <c r="E122" s="71"/>
      <c r="F122" s="72"/>
      <c r="G122" s="71"/>
      <c r="H122" s="71"/>
      <c r="I122" s="71"/>
      <c r="J122" s="49"/>
    </row>
    <row r="123" spans="1:12" ht="15.6">
      <c r="A123" s="87" t="s">
        <v>4</v>
      </c>
      <c r="B123" s="89" t="s">
        <v>5</v>
      </c>
      <c r="C123" s="79" t="s">
        <v>48</v>
      </c>
      <c r="D123" s="80"/>
      <c r="E123" s="80"/>
      <c r="F123" s="81"/>
      <c r="G123" s="79" t="s">
        <v>6</v>
      </c>
      <c r="H123" s="80"/>
      <c r="I123" s="80"/>
      <c r="J123" s="81"/>
    </row>
    <row r="124" spans="1:12" ht="28.2">
      <c r="A124" s="88"/>
      <c r="B124" s="90"/>
      <c r="C124" s="27" t="s">
        <v>7</v>
      </c>
      <c r="D124" s="27" t="s">
        <v>58</v>
      </c>
      <c r="E124" s="27" t="s">
        <v>38</v>
      </c>
      <c r="F124" s="27" t="s">
        <v>10</v>
      </c>
      <c r="G124" s="27" t="s">
        <v>7</v>
      </c>
      <c r="H124" s="27" t="s">
        <v>8</v>
      </c>
      <c r="I124" s="27" t="s">
        <v>9</v>
      </c>
      <c r="J124" s="27" t="s">
        <v>10</v>
      </c>
    </row>
    <row r="125" spans="1:12" ht="15.6">
      <c r="A125" s="3">
        <v>1</v>
      </c>
      <c r="B125" s="3">
        <v>2</v>
      </c>
      <c r="C125" s="3">
        <v>3</v>
      </c>
      <c r="D125" s="3">
        <v>4</v>
      </c>
      <c r="E125" s="3">
        <v>5</v>
      </c>
      <c r="F125" s="3">
        <v>6</v>
      </c>
      <c r="G125" s="3">
        <v>7</v>
      </c>
      <c r="H125" s="3">
        <v>8</v>
      </c>
      <c r="I125" s="3">
        <v>9</v>
      </c>
      <c r="J125" s="3">
        <v>10</v>
      </c>
    </row>
    <row r="126" spans="1:12" ht="15.6">
      <c r="A126" s="85" t="s">
        <v>27</v>
      </c>
      <c r="B126" s="86"/>
      <c r="C126" s="40"/>
      <c r="D126" s="29">
        <v>550447.06000000006</v>
      </c>
      <c r="E126" s="3"/>
      <c r="F126" s="3"/>
      <c r="G126" s="3"/>
      <c r="H126" s="29">
        <v>549917.53</v>
      </c>
      <c r="I126" s="3"/>
      <c r="J126" s="3"/>
    </row>
    <row r="127" spans="1:12" ht="18" customHeight="1">
      <c r="A127" s="85" t="s">
        <v>29</v>
      </c>
      <c r="B127" s="86"/>
      <c r="C127" s="40"/>
      <c r="D127" s="29">
        <v>550447.06000000006</v>
      </c>
      <c r="E127" s="3"/>
      <c r="F127" s="3"/>
      <c r="G127" s="3"/>
      <c r="H127" s="29">
        <v>549917.53</v>
      </c>
      <c r="I127" s="3"/>
      <c r="J127" s="3"/>
    </row>
    <row r="128" spans="1:12" ht="15.6" customHeight="1">
      <c r="A128" s="8"/>
      <c r="B128" s="82" t="s">
        <v>53</v>
      </c>
      <c r="C128" s="83"/>
      <c r="D128" s="83"/>
      <c r="E128" s="83"/>
      <c r="F128" s="83"/>
      <c r="G128" s="83"/>
      <c r="H128" s="83"/>
      <c r="I128" s="83"/>
      <c r="J128" s="84"/>
    </row>
    <row r="129" spans="1:10" ht="15.6">
      <c r="A129" s="87" t="s">
        <v>4</v>
      </c>
      <c r="B129" s="89" t="s">
        <v>5</v>
      </c>
      <c r="C129" s="79" t="s">
        <v>47</v>
      </c>
      <c r="D129" s="80"/>
      <c r="E129" s="80"/>
      <c r="F129" s="81"/>
      <c r="G129" s="79" t="s">
        <v>6</v>
      </c>
      <c r="H129" s="80"/>
      <c r="I129" s="80"/>
      <c r="J129" s="81"/>
    </row>
    <row r="130" spans="1:10" ht="28.2">
      <c r="A130" s="88"/>
      <c r="B130" s="90"/>
      <c r="C130" s="27" t="s">
        <v>7</v>
      </c>
      <c r="D130" s="27" t="s">
        <v>42</v>
      </c>
      <c r="E130" s="27" t="s">
        <v>43</v>
      </c>
      <c r="F130" s="27" t="s">
        <v>10</v>
      </c>
      <c r="G130" s="27" t="s">
        <v>7</v>
      </c>
      <c r="H130" s="27" t="s">
        <v>8</v>
      </c>
      <c r="I130" s="27" t="s">
        <v>9</v>
      </c>
      <c r="J130" s="27" t="s">
        <v>10</v>
      </c>
    </row>
    <row r="131" spans="1:10" ht="15.6">
      <c r="A131" s="3">
        <v>1</v>
      </c>
      <c r="B131" s="3">
        <v>2</v>
      </c>
      <c r="C131" s="3">
        <v>3</v>
      </c>
      <c r="D131" s="3">
        <v>4</v>
      </c>
      <c r="E131" s="3">
        <v>5</v>
      </c>
      <c r="F131" s="3">
        <v>6</v>
      </c>
      <c r="G131" s="3">
        <v>7</v>
      </c>
      <c r="H131" s="3">
        <v>8</v>
      </c>
      <c r="I131" s="3">
        <v>9</v>
      </c>
      <c r="J131" s="3">
        <v>10</v>
      </c>
    </row>
    <row r="132" spans="1:10" ht="15.6">
      <c r="A132" s="2">
        <v>1</v>
      </c>
      <c r="B132" s="65" t="s">
        <v>11</v>
      </c>
      <c r="C132" s="65"/>
      <c r="D132" s="68">
        <v>547.33000000000004</v>
      </c>
      <c r="E132" s="47"/>
      <c r="F132" s="47"/>
      <c r="G132" s="47"/>
      <c r="H132" s="68">
        <f t="shared" ref="H132:H150" si="2">D132</f>
        <v>547.33000000000004</v>
      </c>
      <c r="I132" s="2"/>
      <c r="J132" s="2"/>
    </row>
    <row r="133" spans="1:10" ht="15.6">
      <c r="A133" s="2">
        <v>2</v>
      </c>
      <c r="B133" s="65" t="s">
        <v>12</v>
      </c>
      <c r="C133" s="65"/>
      <c r="D133" s="68">
        <v>324.27999999999997</v>
      </c>
      <c r="E133" s="47"/>
      <c r="F133" s="47"/>
      <c r="G133" s="47"/>
      <c r="H133" s="68">
        <f t="shared" si="2"/>
        <v>324.27999999999997</v>
      </c>
      <c r="I133" s="2"/>
      <c r="J133" s="2"/>
    </row>
    <row r="134" spans="1:10" ht="17.399999999999999" customHeight="1">
      <c r="A134" s="2">
        <v>3</v>
      </c>
      <c r="B134" s="65" t="s">
        <v>13</v>
      </c>
      <c r="C134" s="65"/>
      <c r="D134" s="68">
        <v>848.09</v>
      </c>
      <c r="E134" s="47"/>
      <c r="F134" s="47"/>
      <c r="G134" s="47"/>
      <c r="H134" s="68">
        <f t="shared" si="2"/>
        <v>848.09</v>
      </c>
      <c r="I134" s="2"/>
      <c r="J134" s="2"/>
    </row>
    <row r="135" spans="1:10" ht="15.6">
      <c r="A135" s="2">
        <v>4</v>
      </c>
      <c r="B135" s="65" t="s">
        <v>14</v>
      </c>
      <c r="C135" s="65"/>
      <c r="D135" s="68">
        <v>2328.4699999999998</v>
      </c>
      <c r="E135" s="47"/>
      <c r="F135" s="47"/>
      <c r="G135" s="47"/>
      <c r="H135" s="68">
        <f t="shared" si="2"/>
        <v>2328.4699999999998</v>
      </c>
      <c r="I135" s="2"/>
      <c r="J135" s="2"/>
    </row>
    <row r="136" spans="1:10" ht="15.6">
      <c r="A136" s="2">
        <v>5</v>
      </c>
      <c r="B136" s="65" t="s">
        <v>32</v>
      </c>
      <c r="C136" s="65"/>
      <c r="D136" s="68">
        <v>1630.06</v>
      </c>
      <c r="E136" s="47"/>
      <c r="F136" s="47"/>
      <c r="G136" s="47"/>
      <c r="H136" s="68">
        <f t="shared" si="2"/>
        <v>1630.06</v>
      </c>
      <c r="I136" s="2"/>
      <c r="J136" s="2"/>
    </row>
    <row r="137" spans="1:10" ht="15.6">
      <c r="A137" s="2">
        <v>6</v>
      </c>
      <c r="B137" s="65" t="s">
        <v>15</v>
      </c>
      <c r="C137" s="65"/>
      <c r="D137" s="68">
        <v>2080.85</v>
      </c>
      <c r="E137" s="47"/>
      <c r="F137" s="47"/>
      <c r="G137" s="47"/>
      <c r="H137" s="68">
        <f t="shared" si="2"/>
        <v>2080.85</v>
      </c>
      <c r="I137" s="2"/>
      <c r="J137" s="2"/>
    </row>
    <row r="138" spans="1:10" ht="15.6">
      <c r="A138" s="2">
        <v>7</v>
      </c>
      <c r="B138" s="65" t="s">
        <v>16</v>
      </c>
      <c r="C138" s="65"/>
      <c r="D138" s="68">
        <v>762.58</v>
      </c>
      <c r="E138" s="47"/>
      <c r="F138" s="47"/>
      <c r="G138" s="47"/>
      <c r="H138" s="68">
        <f t="shared" si="2"/>
        <v>762.58</v>
      </c>
      <c r="I138" s="2"/>
      <c r="J138" s="2"/>
    </row>
    <row r="139" spans="1:10" ht="15.6">
      <c r="A139" s="2">
        <v>8</v>
      </c>
      <c r="B139" s="65" t="s">
        <v>17</v>
      </c>
      <c r="C139" s="65"/>
      <c r="D139" s="68">
        <v>719.62</v>
      </c>
      <c r="E139" s="47"/>
      <c r="F139" s="47"/>
      <c r="G139" s="47"/>
      <c r="H139" s="68">
        <f t="shared" si="2"/>
        <v>719.62</v>
      </c>
      <c r="I139" s="2"/>
      <c r="J139" s="2"/>
    </row>
    <row r="140" spans="1:10" ht="15.6">
      <c r="A140" s="2">
        <v>9</v>
      </c>
      <c r="B140" s="65" t="s">
        <v>18</v>
      </c>
      <c r="C140" s="65"/>
      <c r="D140" s="68">
        <v>867.68</v>
      </c>
      <c r="E140" s="47"/>
      <c r="F140" s="47"/>
      <c r="G140" s="47"/>
      <c r="H140" s="68">
        <f t="shared" si="2"/>
        <v>867.68</v>
      </c>
      <c r="I140" s="2"/>
      <c r="J140" s="2"/>
    </row>
    <row r="141" spans="1:10" ht="15.6">
      <c r="A141" s="2">
        <v>10</v>
      </c>
      <c r="B141" s="65" t="s">
        <v>19</v>
      </c>
      <c r="C141" s="65"/>
      <c r="D141" s="68">
        <v>277.45999999999998</v>
      </c>
      <c r="E141" s="47"/>
      <c r="F141" s="47"/>
      <c r="G141" s="47"/>
      <c r="H141" s="68">
        <f t="shared" si="2"/>
        <v>277.45999999999998</v>
      </c>
      <c r="I141" s="2"/>
      <c r="J141" s="2"/>
    </row>
    <row r="142" spans="1:10" ht="15.6">
      <c r="A142" s="2">
        <v>11</v>
      </c>
      <c r="B142" s="65" t="s">
        <v>20</v>
      </c>
      <c r="C142" s="65"/>
      <c r="D142" s="68">
        <v>582.36</v>
      </c>
      <c r="E142" s="47"/>
      <c r="F142" s="47"/>
      <c r="G142" s="47"/>
      <c r="H142" s="68">
        <f t="shared" si="2"/>
        <v>582.36</v>
      </c>
      <c r="I142" s="2"/>
      <c r="J142" s="2"/>
    </row>
    <row r="143" spans="1:10" ht="15.6">
      <c r="A143" s="2">
        <v>12</v>
      </c>
      <c r="B143" s="65" t="s">
        <v>21</v>
      </c>
      <c r="C143" s="65"/>
      <c r="D143" s="68">
        <v>747.98</v>
      </c>
      <c r="E143" s="47"/>
      <c r="F143" s="47"/>
      <c r="G143" s="47"/>
      <c r="H143" s="68">
        <f t="shared" si="2"/>
        <v>747.98</v>
      </c>
      <c r="I143" s="2"/>
      <c r="J143" s="2"/>
    </row>
    <row r="144" spans="1:10" ht="15.6">
      <c r="A144" s="2">
        <v>13</v>
      </c>
      <c r="B144" s="65" t="s">
        <v>22</v>
      </c>
      <c r="C144" s="65"/>
      <c r="D144" s="68">
        <v>351.1</v>
      </c>
      <c r="E144" s="47"/>
      <c r="F144" s="47"/>
      <c r="G144" s="47"/>
      <c r="H144" s="68">
        <f t="shared" si="2"/>
        <v>351.1</v>
      </c>
      <c r="I144" s="2"/>
      <c r="J144" s="2"/>
    </row>
    <row r="145" spans="1:10" ht="15.6">
      <c r="A145" s="2">
        <v>14</v>
      </c>
      <c r="B145" s="65" t="s">
        <v>23</v>
      </c>
      <c r="C145" s="65"/>
      <c r="D145" s="68">
        <v>539.89</v>
      </c>
      <c r="E145" s="47"/>
      <c r="F145" s="47"/>
      <c r="G145" s="47"/>
      <c r="H145" s="68">
        <f t="shared" si="2"/>
        <v>539.89</v>
      </c>
      <c r="I145" s="2"/>
      <c r="J145" s="2"/>
    </row>
    <row r="146" spans="1:10" ht="15.6">
      <c r="A146" s="2">
        <v>15</v>
      </c>
      <c r="B146" s="65" t="s">
        <v>24</v>
      </c>
      <c r="C146" s="65"/>
      <c r="D146" s="68">
        <v>423.14</v>
      </c>
      <c r="E146" s="47"/>
      <c r="F146" s="47"/>
      <c r="G146" s="47"/>
      <c r="H146" s="68">
        <f t="shared" si="2"/>
        <v>423.14</v>
      </c>
      <c r="I146" s="2"/>
      <c r="J146" s="2"/>
    </row>
    <row r="147" spans="1:10" ht="15.6">
      <c r="A147" s="2">
        <v>16</v>
      </c>
      <c r="B147" s="65" t="s">
        <v>25</v>
      </c>
      <c r="C147" s="65"/>
      <c r="D147" s="68">
        <v>787.44</v>
      </c>
      <c r="E147" s="47"/>
      <c r="F147" s="47"/>
      <c r="G147" s="47"/>
      <c r="H147" s="68">
        <f t="shared" si="2"/>
        <v>787.44</v>
      </c>
      <c r="I147" s="2"/>
      <c r="J147" s="2"/>
    </row>
    <row r="148" spans="1:10" ht="15.6">
      <c r="A148" s="2">
        <v>17</v>
      </c>
      <c r="B148" s="65" t="s">
        <v>28</v>
      </c>
      <c r="C148" s="65"/>
      <c r="D148" s="68">
        <v>1047.97</v>
      </c>
      <c r="E148" s="47"/>
      <c r="F148" s="47"/>
      <c r="G148" s="47"/>
      <c r="H148" s="68">
        <f t="shared" si="2"/>
        <v>1047.97</v>
      </c>
      <c r="I148" s="2"/>
      <c r="J148" s="2"/>
    </row>
    <row r="149" spans="1:10" ht="15.6">
      <c r="A149" s="2">
        <v>18</v>
      </c>
      <c r="B149" s="65" t="s">
        <v>26</v>
      </c>
      <c r="C149" s="65"/>
      <c r="D149" s="68">
        <v>924.2</v>
      </c>
      <c r="E149" s="47"/>
      <c r="F149" s="47"/>
      <c r="G149" s="47"/>
      <c r="H149" s="68">
        <f t="shared" si="2"/>
        <v>924.2</v>
      </c>
      <c r="I149" s="2"/>
      <c r="J149" s="2"/>
    </row>
    <row r="150" spans="1:10" s="64" customFormat="1" ht="15.6">
      <c r="A150" s="65"/>
      <c r="B150" s="65" t="s">
        <v>54</v>
      </c>
      <c r="C150" s="65"/>
      <c r="D150" s="68">
        <v>15790.5</v>
      </c>
      <c r="E150" s="47"/>
      <c r="F150" s="47"/>
      <c r="G150" s="47"/>
      <c r="H150" s="68">
        <f t="shared" si="2"/>
        <v>15790.5</v>
      </c>
      <c r="I150" s="68"/>
      <c r="J150" s="65"/>
    </row>
    <row r="151" spans="1:10" ht="15.6">
      <c r="A151" s="2">
        <v>19</v>
      </c>
      <c r="B151" s="2" t="s">
        <v>27</v>
      </c>
      <c r="C151" s="2"/>
      <c r="D151" s="13">
        <v>193223.76</v>
      </c>
      <c r="E151" s="2"/>
      <c r="F151" s="2"/>
      <c r="G151" s="2"/>
      <c r="H151" s="13">
        <v>193223.76</v>
      </c>
      <c r="I151" s="2"/>
      <c r="J151" s="2"/>
    </row>
    <row r="152" spans="1:10" ht="15.6">
      <c r="A152" s="85" t="s">
        <v>29</v>
      </c>
      <c r="B152" s="86"/>
      <c r="C152" s="2"/>
      <c r="D152" s="13">
        <f>SUM(D150,D151)</f>
        <v>209014.26</v>
      </c>
      <c r="E152" s="54"/>
      <c r="F152" s="54">
        <f t="shared" ref="F152:G152" si="3">SUM(F132:F151)</f>
        <v>0</v>
      </c>
      <c r="G152" s="54">
        <f t="shared" si="3"/>
        <v>0</v>
      </c>
      <c r="H152" s="54">
        <v>209014.26</v>
      </c>
      <c r="I152" s="2"/>
      <c r="J152" s="2"/>
    </row>
    <row r="153" spans="1:10" ht="15.6">
      <c r="A153" s="8"/>
      <c r="B153" s="82" t="s">
        <v>56</v>
      </c>
      <c r="C153" s="92"/>
      <c r="D153" s="92"/>
      <c r="E153" s="92"/>
      <c r="F153" s="92"/>
      <c r="G153" s="92"/>
      <c r="H153" s="92"/>
      <c r="I153" s="92"/>
      <c r="J153" s="93"/>
    </row>
    <row r="154" spans="1:10" ht="15.6">
      <c r="A154" s="87" t="s">
        <v>4</v>
      </c>
      <c r="B154" s="89" t="s">
        <v>5</v>
      </c>
      <c r="C154" s="79" t="s">
        <v>47</v>
      </c>
      <c r="D154" s="80"/>
      <c r="E154" s="80"/>
      <c r="F154" s="81"/>
      <c r="G154" s="79" t="s">
        <v>6</v>
      </c>
      <c r="H154" s="80"/>
      <c r="I154" s="80"/>
      <c r="J154" s="81"/>
    </row>
    <row r="155" spans="1:10" ht="28.2">
      <c r="A155" s="88"/>
      <c r="B155" s="90"/>
      <c r="C155" s="27" t="s">
        <v>7</v>
      </c>
      <c r="D155" s="27" t="s">
        <v>37</v>
      </c>
      <c r="E155" s="27" t="s">
        <v>38</v>
      </c>
      <c r="F155" s="27" t="s">
        <v>10</v>
      </c>
      <c r="G155" s="27" t="s">
        <v>7</v>
      </c>
      <c r="H155" s="27" t="s">
        <v>8</v>
      </c>
      <c r="I155" s="27" t="s">
        <v>9</v>
      </c>
      <c r="J155" s="27" t="s">
        <v>10</v>
      </c>
    </row>
    <row r="156" spans="1:10" ht="15.6">
      <c r="A156" s="3">
        <v>1</v>
      </c>
      <c r="B156" s="3">
        <v>2</v>
      </c>
      <c r="C156" s="3">
        <v>3</v>
      </c>
      <c r="D156" s="21">
        <v>4</v>
      </c>
      <c r="E156" s="21">
        <v>5</v>
      </c>
      <c r="F156" s="21">
        <v>6</v>
      </c>
      <c r="G156" s="21">
        <v>7</v>
      </c>
      <c r="H156" s="21">
        <v>8</v>
      </c>
      <c r="I156" s="21">
        <v>9</v>
      </c>
      <c r="J156" s="3">
        <v>10</v>
      </c>
    </row>
    <row r="157" spans="1:10" ht="15.6">
      <c r="A157" s="2">
        <v>1</v>
      </c>
      <c r="B157" s="65" t="s">
        <v>11</v>
      </c>
      <c r="C157" s="9"/>
      <c r="D157" s="37">
        <v>518.4</v>
      </c>
      <c r="E157" s="37">
        <v>44.09</v>
      </c>
      <c r="F157" s="39"/>
      <c r="G157" s="38"/>
      <c r="H157" s="37">
        <v>518.4</v>
      </c>
      <c r="I157" s="37">
        <v>44.09</v>
      </c>
      <c r="J157" s="12"/>
    </row>
    <row r="158" spans="1:10" ht="15.6">
      <c r="A158" s="2">
        <v>2</v>
      </c>
      <c r="B158" s="65" t="s">
        <v>55</v>
      </c>
      <c r="C158" s="9"/>
      <c r="D158" s="37">
        <v>188.5</v>
      </c>
      <c r="E158" s="37">
        <v>18.64</v>
      </c>
      <c r="F158" s="39"/>
      <c r="G158" s="38"/>
      <c r="H158" s="37">
        <v>188.5</v>
      </c>
      <c r="I158" s="37">
        <v>18.64</v>
      </c>
      <c r="J158" s="12"/>
    </row>
    <row r="159" spans="1:10" ht="15.6">
      <c r="A159" s="24">
        <v>3</v>
      </c>
      <c r="B159" s="65" t="s">
        <v>13</v>
      </c>
      <c r="C159" s="9"/>
      <c r="D159" s="37">
        <v>4143.83</v>
      </c>
      <c r="E159" s="37">
        <v>453.6</v>
      </c>
      <c r="F159" s="39"/>
      <c r="G159" s="38"/>
      <c r="H159" s="37">
        <v>4143.83</v>
      </c>
      <c r="I159" s="37">
        <v>453.6</v>
      </c>
      <c r="J159" s="12"/>
    </row>
    <row r="160" spans="1:10" ht="15.6">
      <c r="A160" s="2">
        <v>4</v>
      </c>
      <c r="B160" s="65" t="s">
        <v>14</v>
      </c>
      <c r="C160" s="9"/>
      <c r="D160" s="37">
        <v>6442.92</v>
      </c>
      <c r="E160" s="37">
        <v>473.03</v>
      </c>
      <c r="F160" s="39"/>
      <c r="G160" s="38"/>
      <c r="H160" s="37">
        <v>6418.53</v>
      </c>
      <c r="I160" s="37">
        <v>471.73</v>
      </c>
      <c r="J160" s="12"/>
    </row>
    <row r="161" spans="1:10" ht="15.6">
      <c r="A161" s="2">
        <v>5</v>
      </c>
      <c r="B161" s="65" t="s">
        <v>39</v>
      </c>
      <c r="C161" s="9"/>
      <c r="D161" s="37">
        <v>6307.49</v>
      </c>
      <c r="E161" s="37">
        <v>281.5</v>
      </c>
      <c r="F161" s="39"/>
      <c r="G161" s="38"/>
      <c r="H161" s="37">
        <v>6307.47</v>
      </c>
      <c r="I161" s="37">
        <v>752.51</v>
      </c>
      <c r="J161" s="12"/>
    </row>
    <row r="162" spans="1:10" ht="15.6">
      <c r="A162" s="2">
        <v>6</v>
      </c>
      <c r="B162" s="65" t="s">
        <v>15</v>
      </c>
      <c r="C162" s="9"/>
      <c r="D162" s="37">
        <v>659.79</v>
      </c>
      <c r="E162" s="37">
        <v>85.21</v>
      </c>
      <c r="F162" s="39"/>
      <c r="G162" s="38"/>
      <c r="H162" s="37">
        <v>659.79</v>
      </c>
      <c r="I162" s="37">
        <v>85.21</v>
      </c>
      <c r="J162" s="12"/>
    </row>
    <row r="163" spans="1:10" ht="15.6">
      <c r="A163" s="2">
        <v>7</v>
      </c>
      <c r="B163" s="65" t="s">
        <v>16</v>
      </c>
      <c r="C163" s="9"/>
      <c r="D163" s="37">
        <v>3629.53</v>
      </c>
      <c r="E163" s="37">
        <v>116.65</v>
      </c>
      <c r="F163" s="39"/>
      <c r="G163" s="38"/>
      <c r="H163" s="37">
        <v>3558.64</v>
      </c>
      <c r="I163" s="37">
        <v>283.8</v>
      </c>
      <c r="J163" s="12"/>
    </row>
    <row r="164" spans="1:10" ht="15.6">
      <c r="A164" s="2">
        <v>8</v>
      </c>
      <c r="B164" s="65" t="s">
        <v>17</v>
      </c>
      <c r="C164" s="9"/>
      <c r="D164" s="37">
        <v>188.5</v>
      </c>
      <c r="E164" s="37">
        <v>53.17</v>
      </c>
      <c r="F164" s="39"/>
      <c r="G164" s="38"/>
      <c r="H164" s="37">
        <v>188.5</v>
      </c>
      <c r="I164" s="37">
        <v>53.17</v>
      </c>
      <c r="J164" s="12"/>
    </row>
    <row r="165" spans="1:10" ht="15.6">
      <c r="A165" s="2">
        <v>9</v>
      </c>
      <c r="B165" s="65" t="s">
        <v>18</v>
      </c>
      <c r="C165" s="9"/>
      <c r="D165" s="37">
        <v>336.63</v>
      </c>
      <c r="E165" s="37">
        <v>29.27</v>
      </c>
      <c r="F165" s="39"/>
      <c r="G165" s="38"/>
      <c r="H165" s="37">
        <v>307.89999999999998</v>
      </c>
      <c r="I165" s="37">
        <v>26.78</v>
      </c>
      <c r="J165" s="12"/>
    </row>
    <row r="166" spans="1:10" ht="15.6">
      <c r="A166" s="2">
        <v>10</v>
      </c>
      <c r="B166" s="65" t="s">
        <v>19</v>
      </c>
      <c r="C166" s="9"/>
      <c r="D166" s="37">
        <v>188.5</v>
      </c>
      <c r="E166" s="37">
        <v>20.95</v>
      </c>
      <c r="F166" s="39"/>
      <c r="G166" s="38"/>
      <c r="H166" s="37">
        <v>188.5</v>
      </c>
      <c r="I166" s="37">
        <v>20.95</v>
      </c>
      <c r="J166" s="12"/>
    </row>
    <row r="167" spans="1:10" ht="15.6">
      <c r="A167" s="2">
        <v>11</v>
      </c>
      <c r="B167" s="65" t="s">
        <v>20</v>
      </c>
      <c r="C167" s="9"/>
      <c r="D167" s="37">
        <v>5282.77</v>
      </c>
      <c r="E167" s="37">
        <v>1059.04</v>
      </c>
      <c r="F167" s="39"/>
      <c r="G167" s="38"/>
      <c r="H167" s="37">
        <v>5282.77</v>
      </c>
      <c r="I167" s="37">
        <v>1059.04</v>
      </c>
      <c r="J167" s="12"/>
    </row>
    <row r="168" spans="1:10" ht="15.6">
      <c r="A168" s="2">
        <v>12</v>
      </c>
      <c r="B168" s="65" t="s">
        <v>21</v>
      </c>
      <c r="C168" s="9"/>
      <c r="D168" s="37">
        <v>848.3</v>
      </c>
      <c r="E168" s="37">
        <v>83.9</v>
      </c>
      <c r="F168" s="39"/>
      <c r="G168" s="38"/>
      <c r="H168" s="37">
        <v>848.3</v>
      </c>
      <c r="I168" s="37">
        <v>83.9</v>
      </c>
      <c r="J168" s="12"/>
    </row>
    <row r="169" spans="1:10" s="76" customFormat="1" ht="15.6">
      <c r="A169" s="2">
        <v>13</v>
      </c>
      <c r="B169" s="65" t="s">
        <v>22</v>
      </c>
      <c r="C169" s="9"/>
      <c r="D169" s="37">
        <v>0</v>
      </c>
      <c r="E169" s="37">
        <v>0</v>
      </c>
      <c r="F169" s="39"/>
      <c r="G169" s="38"/>
      <c r="H169" s="37">
        <v>0</v>
      </c>
      <c r="I169" s="37">
        <v>0</v>
      </c>
      <c r="J169" s="12"/>
    </row>
    <row r="170" spans="1:10" ht="15.6">
      <c r="A170" s="2">
        <v>14</v>
      </c>
      <c r="B170" s="65" t="s">
        <v>23</v>
      </c>
      <c r="C170" s="9"/>
      <c r="D170" s="37">
        <v>350.09</v>
      </c>
      <c r="E170" s="37">
        <v>44.24</v>
      </c>
      <c r="F170" s="37"/>
      <c r="G170" s="37"/>
      <c r="H170" s="37">
        <v>350.09</v>
      </c>
      <c r="I170" s="37">
        <v>44.24</v>
      </c>
      <c r="J170" s="12"/>
    </row>
    <row r="171" spans="1:10" ht="15.6">
      <c r="A171" s="2">
        <v>15</v>
      </c>
      <c r="B171" s="65" t="s">
        <v>24</v>
      </c>
      <c r="D171" s="37">
        <v>1131.06</v>
      </c>
      <c r="E171" s="37">
        <v>51.71</v>
      </c>
      <c r="F171" s="37"/>
      <c r="G171" s="37"/>
      <c r="H171" s="37">
        <v>1130.73</v>
      </c>
      <c r="I171" s="37">
        <v>51.71</v>
      </c>
      <c r="J171" s="12"/>
    </row>
    <row r="172" spans="1:10" ht="15.6">
      <c r="A172" s="24">
        <v>16</v>
      </c>
      <c r="B172" s="65" t="s">
        <v>25</v>
      </c>
      <c r="C172" s="9"/>
      <c r="D172" s="37">
        <v>417.42</v>
      </c>
      <c r="E172" s="37">
        <v>26.34</v>
      </c>
      <c r="F172" s="39"/>
      <c r="G172" s="38"/>
      <c r="H172" s="37">
        <v>417.42</v>
      </c>
      <c r="I172" s="37">
        <v>26.34</v>
      </c>
      <c r="J172" s="12"/>
    </row>
    <row r="173" spans="1:10" ht="15.6">
      <c r="A173" s="74">
        <v>17</v>
      </c>
      <c r="B173" s="65" t="s">
        <v>28</v>
      </c>
      <c r="C173" s="9"/>
      <c r="D173" s="37">
        <v>302.95999999999998</v>
      </c>
      <c r="E173" s="37">
        <v>570.95000000000005</v>
      </c>
      <c r="F173" s="50"/>
      <c r="G173" s="50"/>
      <c r="H173" s="37">
        <v>302.95999999999998</v>
      </c>
      <c r="I173" s="37">
        <v>570.95000000000005</v>
      </c>
      <c r="J173" s="12"/>
    </row>
    <row r="174" spans="1:10" s="76" customFormat="1" ht="15.6">
      <c r="A174" s="2">
        <v>18</v>
      </c>
      <c r="B174" s="65" t="s">
        <v>26</v>
      </c>
      <c r="C174" s="9"/>
      <c r="D174" s="37">
        <v>5138.51</v>
      </c>
      <c r="E174" s="37">
        <v>377.02</v>
      </c>
      <c r="F174" s="50"/>
      <c r="G174" s="50"/>
      <c r="H174" s="37">
        <v>5138.51</v>
      </c>
      <c r="I174" s="37">
        <v>376.91</v>
      </c>
      <c r="J174" s="12"/>
    </row>
    <row r="175" spans="1:10" ht="15.6">
      <c r="A175" s="85" t="s">
        <v>54</v>
      </c>
      <c r="B175" s="86"/>
      <c r="C175" s="9"/>
      <c r="D175" s="37">
        <f ca="1">SUM(D157:D175)</f>
        <v>36075.199999999997</v>
      </c>
      <c r="E175" s="37"/>
      <c r="F175" s="39"/>
      <c r="G175" s="38"/>
      <c r="H175" s="37">
        <f>SUM(H157:H174)</f>
        <v>35950.839999999997</v>
      </c>
      <c r="I175" s="37"/>
      <c r="J175" s="12"/>
    </row>
    <row r="176" spans="1:10" ht="15.6">
      <c r="A176" s="85" t="s">
        <v>27</v>
      </c>
      <c r="B176" s="86"/>
      <c r="C176" s="9"/>
      <c r="D176" s="37">
        <v>357164.65</v>
      </c>
      <c r="E176" s="37"/>
      <c r="F176" s="39"/>
      <c r="G176" s="38"/>
      <c r="H176" s="37">
        <v>253437.02</v>
      </c>
      <c r="I176" s="37"/>
      <c r="J176" s="12"/>
    </row>
    <row r="177" spans="1:12" ht="15.6">
      <c r="A177" s="85" t="s">
        <v>29</v>
      </c>
      <c r="B177" s="86"/>
      <c r="C177" s="9"/>
      <c r="D177" s="37">
        <v>393239.85</v>
      </c>
      <c r="E177" s="37">
        <f>SUM(E157:E176)</f>
        <v>3789.3100000000009</v>
      </c>
      <c r="F177" s="20"/>
      <c r="H177" s="37">
        <f>SUM(H175:H176)</f>
        <v>289387.86</v>
      </c>
      <c r="I177" s="37">
        <f>SUM(I157:I175)</f>
        <v>4423.5700000000006</v>
      </c>
      <c r="J177" s="12"/>
    </row>
    <row r="178" spans="1:12" ht="15.6">
      <c r="A178" s="8"/>
      <c r="B178" s="82" t="s">
        <v>40</v>
      </c>
      <c r="C178" s="83"/>
      <c r="D178" s="83"/>
      <c r="E178" s="83"/>
      <c r="F178" s="83"/>
      <c r="G178" s="83"/>
      <c r="H178" s="83"/>
      <c r="I178" s="83"/>
      <c r="J178" s="84"/>
    </row>
    <row r="179" spans="1:12" ht="15.6" customHeight="1">
      <c r="A179" s="87" t="s">
        <v>4</v>
      </c>
      <c r="B179" s="89" t="s">
        <v>5</v>
      </c>
      <c r="C179" s="79" t="s">
        <v>47</v>
      </c>
      <c r="D179" s="80"/>
      <c r="E179" s="80"/>
      <c r="F179" s="81"/>
      <c r="G179" s="80" t="s">
        <v>6</v>
      </c>
      <c r="H179" s="80"/>
      <c r="I179" s="80"/>
      <c r="J179" s="81"/>
    </row>
    <row r="180" spans="1:12" ht="25.8" customHeight="1">
      <c r="A180" s="88"/>
      <c r="B180" s="90"/>
      <c r="C180" s="69" t="s">
        <v>7</v>
      </c>
      <c r="D180" s="69" t="s">
        <v>37</v>
      </c>
      <c r="E180" s="69" t="s">
        <v>38</v>
      </c>
      <c r="F180" s="69" t="s">
        <v>10</v>
      </c>
      <c r="G180" s="69" t="s">
        <v>7</v>
      </c>
      <c r="H180" s="69" t="s">
        <v>8</v>
      </c>
      <c r="I180" s="69" t="s">
        <v>9</v>
      </c>
      <c r="J180" s="69" t="s">
        <v>10</v>
      </c>
    </row>
    <row r="181" spans="1:12" ht="15.6">
      <c r="A181" s="66">
        <v>1</v>
      </c>
      <c r="B181" s="66">
        <v>2</v>
      </c>
      <c r="C181" s="69">
        <v>3</v>
      </c>
      <c r="D181" s="69">
        <v>4</v>
      </c>
      <c r="E181" s="69">
        <v>5</v>
      </c>
      <c r="F181" s="69">
        <v>6</v>
      </c>
      <c r="G181" s="69">
        <v>7</v>
      </c>
      <c r="H181" s="69">
        <v>8</v>
      </c>
      <c r="I181" s="69">
        <v>9</v>
      </c>
      <c r="J181" s="69">
        <v>10</v>
      </c>
    </row>
    <row r="182" spans="1:12" s="76" customFormat="1" ht="15.75" customHeight="1">
      <c r="A182" s="2">
        <v>1</v>
      </c>
      <c r="B182" s="2" t="s">
        <v>11</v>
      </c>
      <c r="C182" s="66">
        <v>0</v>
      </c>
      <c r="D182" s="29">
        <f>SUM(D32,D55,D78,D101,D132,D157)</f>
        <v>44924.505160000001</v>
      </c>
      <c r="E182" s="29">
        <f t="shared" ref="E182:J182" si="4">SUM(E32,E55,E78,E101,E132,E157)</f>
        <v>3179.3028121959487</v>
      </c>
      <c r="F182" s="29">
        <f t="shared" si="4"/>
        <v>735.55805142619488</v>
      </c>
      <c r="G182" s="29">
        <f t="shared" si="4"/>
        <v>0</v>
      </c>
      <c r="H182" s="29">
        <f t="shared" si="4"/>
        <v>44924.504460000004</v>
      </c>
      <c r="I182" s="29">
        <f t="shared" si="4"/>
        <v>4112.19553</v>
      </c>
      <c r="J182" s="29">
        <f t="shared" si="4"/>
        <v>725.04070999999999</v>
      </c>
      <c r="K182" s="77"/>
      <c r="L182" s="77"/>
    </row>
    <row r="183" spans="1:12" ht="15.6">
      <c r="A183" s="2">
        <v>2</v>
      </c>
      <c r="B183" s="2" t="s">
        <v>12</v>
      </c>
      <c r="C183" s="29">
        <v>0</v>
      </c>
      <c r="D183" s="29">
        <f>SUM(D33,D56,D79,D102,D133,D158)</f>
        <v>40624.576221408162</v>
      </c>
      <c r="E183" s="29">
        <f t="shared" ref="E183:J183" si="5">SUM(E33,E56,E79,E102,E133,E158)</f>
        <v>2386.378320283934</v>
      </c>
      <c r="F183" s="29">
        <f t="shared" si="5"/>
        <v>279.11038643839885</v>
      </c>
      <c r="G183" s="29">
        <f t="shared" si="5"/>
        <v>0</v>
      </c>
      <c r="H183" s="29">
        <f t="shared" si="5"/>
        <v>40619.576230000006</v>
      </c>
      <c r="I183" s="29">
        <f t="shared" si="5"/>
        <v>3025.60466</v>
      </c>
      <c r="J183" s="29">
        <f t="shared" si="5"/>
        <v>275.11953999999997</v>
      </c>
    </row>
    <row r="184" spans="1:12" ht="15.6">
      <c r="A184" s="2">
        <v>3</v>
      </c>
      <c r="B184" s="2" t="s">
        <v>13</v>
      </c>
      <c r="C184" s="29">
        <v>0</v>
      </c>
      <c r="D184" s="29">
        <f>SUM(D34,D57,D80,D103,D134,D159,D20)</f>
        <v>56058.987899999993</v>
      </c>
      <c r="E184" s="29">
        <f>SUM(E34,E57,E80,E103,E134,E159,E20)</f>
        <v>4137.7189967584982</v>
      </c>
      <c r="F184" s="29">
        <f t="shared" ref="F184:H184" si="6">SUM(F34,F57,F80,F103,F134,F159,F20)</f>
        <v>882.36135135056531</v>
      </c>
      <c r="G184" s="29">
        <f t="shared" si="6"/>
        <v>0</v>
      </c>
      <c r="H184" s="29">
        <f t="shared" si="6"/>
        <v>56051.219199999992</v>
      </c>
      <c r="I184" s="29">
        <f t="shared" ref="I184:J198" si="7">SUM(I34,I57,I80,I103,I134,I159)</f>
        <v>5451.2466100000011</v>
      </c>
      <c r="J184" s="29">
        <f t="shared" si="7"/>
        <v>869.74495000000002</v>
      </c>
    </row>
    <row r="185" spans="1:12" ht="18" customHeight="1">
      <c r="A185" s="2">
        <v>4</v>
      </c>
      <c r="B185" s="2" t="s">
        <v>14</v>
      </c>
      <c r="C185" s="29">
        <v>0</v>
      </c>
      <c r="D185" s="29">
        <f t="shared" ref="D185:H187" si="8">SUM(D35,D58,D81,D104,D135,D160)</f>
        <v>125916.34238999999</v>
      </c>
      <c r="E185" s="29">
        <f t="shared" si="8"/>
        <v>17332.56060385098</v>
      </c>
      <c r="F185" s="29">
        <f t="shared" si="8"/>
        <v>674.88251518912443</v>
      </c>
      <c r="G185" s="29">
        <f t="shared" si="8"/>
        <v>0</v>
      </c>
      <c r="H185" s="29">
        <f t="shared" si="8"/>
        <v>125278.93004999997</v>
      </c>
      <c r="I185" s="29">
        <f t="shared" si="7"/>
        <v>23515.632530000006</v>
      </c>
      <c r="J185" s="29">
        <f t="shared" si="7"/>
        <v>665.23274000000004</v>
      </c>
    </row>
    <row r="186" spans="1:12" ht="15.6">
      <c r="A186" s="2">
        <v>5</v>
      </c>
      <c r="B186" s="2" t="s">
        <v>32</v>
      </c>
      <c r="C186" s="29">
        <v>0</v>
      </c>
      <c r="D186" s="29">
        <f t="shared" si="8"/>
        <v>103633.98815</v>
      </c>
      <c r="E186" s="29">
        <f t="shared" si="8"/>
        <v>15114.140253411264</v>
      </c>
      <c r="F186" s="29">
        <f t="shared" si="8"/>
        <v>1121.5207302285587</v>
      </c>
      <c r="G186" s="29">
        <f t="shared" si="8"/>
        <v>0</v>
      </c>
      <c r="H186" s="29">
        <f t="shared" si="8"/>
        <v>102954.37505999999</v>
      </c>
      <c r="I186" s="29">
        <f t="shared" si="7"/>
        <v>19884.193399999993</v>
      </c>
      <c r="J186" s="29">
        <f t="shared" si="7"/>
        <v>1105.4847199999999</v>
      </c>
    </row>
    <row r="187" spans="1:12" ht="15.6">
      <c r="A187" s="2">
        <v>6</v>
      </c>
      <c r="B187" s="2" t="s">
        <v>15</v>
      </c>
      <c r="C187" s="29">
        <v>0</v>
      </c>
      <c r="D187" s="29">
        <f t="shared" si="8"/>
        <v>89446.720149668807</v>
      </c>
      <c r="E187" s="29">
        <f t="shared" si="8"/>
        <v>14986.364020828662</v>
      </c>
      <c r="F187" s="29">
        <f t="shared" si="8"/>
        <v>981.71872802293547</v>
      </c>
      <c r="G187" s="29">
        <f t="shared" si="8"/>
        <v>0</v>
      </c>
      <c r="H187" s="29">
        <f t="shared" si="8"/>
        <v>89108.598960000003</v>
      </c>
      <c r="I187" s="29">
        <f t="shared" si="7"/>
        <v>19680.824649999999</v>
      </c>
      <c r="J187" s="29">
        <f t="shared" si="7"/>
        <v>967.68166999999994</v>
      </c>
    </row>
    <row r="188" spans="1:12" ht="15.6">
      <c r="A188" s="2">
        <v>7</v>
      </c>
      <c r="B188" s="2" t="s">
        <v>16</v>
      </c>
      <c r="C188" s="29">
        <v>0</v>
      </c>
      <c r="D188" s="29">
        <f>SUM(D38,D61,D84,D107,D138,D163,D21)</f>
        <v>65161.490729999998</v>
      </c>
      <c r="E188" s="29">
        <f t="shared" ref="E188:G188" si="9">SUM(E38,E61,E84,E107,E138,E163,E21)</f>
        <v>9435.9237478353316</v>
      </c>
      <c r="F188" s="29">
        <f t="shared" si="9"/>
        <v>822.20288846190147</v>
      </c>
      <c r="G188" s="29">
        <f t="shared" si="9"/>
        <v>0</v>
      </c>
      <c r="H188" s="29">
        <f>SUM(H38,H61,H84,H107,H138,H163,H21)</f>
        <v>65084.664389999998</v>
      </c>
      <c r="I188" s="29">
        <f t="shared" si="7"/>
        <v>13489.049920000001</v>
      </c>
      <c r="J188" s="29">
        <f t="shared" si="7"/>
        <v>810.44665999999995</v>
      </c>
    </row>
    <row r="189" spans="1:12" ht="15.6">
      <c r="A189" s="2">
        <v>8</v>
      </c>
      <c r="B189" s="2" t="s">
        <v>17</v>
      </c>
      <c r="C189" s="29">
        <v>0</v>
      </c>
      <c r="D189" s="29">
        <f t="shared" ref="D189:H190" si="10">SUM(D39,D62,D85,D108,D139,D164)</f>
        <v>30069.808999999997</v>
      </c>
      <c r="E189" s="29">
        <f t="shared" si="10"/>
        <v>3354.0517102502586</v>
      </c>
      <c r="F189" s="29">
        <f t="shared" si="10"/>
        <v>63.503349590315651</v>
      </c>
      <c r="G189" s="29">
        <f t="shared" si="10"/>
        <v>0</v>
      </c>
      <c r="H189" s="29">
        <f t="shared" si="10"/>
        <v>30069.808999999997</v>
      </c>
      <c r="I189" s="29">
        <f t="shared" si="7"/>
        <v>4700.1485700000012</v>
      </c>
      <c r="J189" s="29">
        <f t="shared" si="7"/>
        <v>62.595350000000003</v>
      </c>
    </row>
    <row r="190" spans="1:12" ht="15.6">
      <c r="A190" s="2">
        <v>9</v>
      </c>
      <c r="B190" s="2" t="s">
        <v>18</v>
      </c>
      <c r="C190" s="29">
        <v>0</v>
      </c>
      <c r="D190" s="29">
        <f t="shared" si="10"/>
        <v>58512.887559999996</v>
      </c>
      <c r="E190" s="29">
        <f t="shared" si="10"/>
        <v>4642.3085252475603</v>
      </c>
      <c r="F190" s="29">
        <f t="shared" si="10"/>
        <v>595.22854675189035</v>
      </c>
      <c r="G190" s="29">
        <f t="shared" si="10"/>
        <v>0</v>
      </c>
      <c r="H190" s="29">
        <f t="shared" si="10"/>
        <v>58372.455650000004</v>
      </c>
      <c r="I190" s="29">
        <f t="shared" si="7"/>
        <v>6170.8769300000004</v>
      </c>
      <c r="J190" s="29">
        <f t="shared" si="7"/>
        <v>586.71769999999992</v>
      </c>
    </row>
    <row r="191" spans="1:12" ht="15.6">
      <c r="A191" s="2">
        <v>10</v>
      </c>
      <c r="B191" s="60" t="s">
        <v>19</v>
      </c>
      <c r="C191" s="29">
        <v>0</v>
      </c>
      <c r="D191" s="29">
        <f>SUM(D41,D64,D87,D110,D141,D166,D23)</f>
        <v>33707.680997478245</v>
      </c>
      <c r="E191" s="29">
        <f t="shared" ref="E191:G191" si="11">SUM(E41,E64,E87,E110,E141,E166,E23)</f>
        <v>1791.7615939404027</v>
      </c>
      <c r="F191" s="29">
        <f t="shared" si="11"/>
        <v>88.148385450410387</v>
      </c>
      <c r="G191" s="29">
        <f t="shared" si="11"/>
        <v>0</v>
      </c>
      <c r="H191" s="29">
        <f>SUM(H41,H64,H87,H110,H141,H166,H23)</f>
        <v>33707.680999999997</v>
      </c>
      <c r="I191" s="29">
        <f t="shared" si="7"/>
        <v>2329.89</v>
      </c>
      <c r="J191" s="29">
        <f t="shared" si="7"/>
        <v>86.888000000000005</v>
      </c>
    </row>
    <row r="192" spans="1:12" ht="15.6">
      <c r="A192" s="2">
        <v>11</v>
      </c>
      <c r="B192" s="2" t="s">
        <v>20</v>
      </c>
      <c r="C192" s="29">
        <v>0</v>
      </c>
      <c r="D192" s="29">
        <f>SUM(D42,D65,D88,D111,D142,D167,D22)</f>
        <v>64812.243368287513</v>
      </c>
      <c r="E192" s="29">
        <f t="shared" ref="E192:G192" si="12">SUM(E42,E65,E88,E111,E142,E167,E22)</f>
        <v>9511.1635538463124</v>
      </c>
      <c r="F192" s="29">
        <f t="shared" si="12"/>
        <v>181.69800011702998</v>
      </c>
      <c r="G192" s="29">
        <f t="shared" si="12"/>
        <v>0</v>
      </c>
      <c r="H192" s="29">
        <f>SUM(H42,H65,H88,H111,H142,H167,H22)</f>
        <v>63073.866280000002</v>
      </c>
      <c r="I192" s="29">
        <f t="shared" si="7"/>
        <v>12683.63235</v>
      </c>
      <c r="J192" s="29">
        <f t="shared" si="7"/>
        <v>179.1</v>
      </c>
    </row>
    <row r="193" spans="1:11" ht="15.6">
      <c r="A193" s="2">
        <v>12</v>
      </c>
      <c r="B193" s="2" t="s">
        <v>21</v>
      </c>
      <c r="C193" s="29">
        <v>0</v>
      </c>
      <c r="D193" s="29">
        <f>SUM(D43,D66,D89,D112,D143,D168)</f>
        <v>57584.428001307409</v>
      </c>
      <c r="E193" s="29">
        <f>SUM(E43,E66,E89,E112,E143,E168)</f>
        <v>3863.861177004153</v>
      </c>
      <c r="F193" s="29">
        <f>SUM(F43,F66,F89,F112,F143,F168)</f>
        <v>384.92990168846575</v>
      </c>
      <c r="G193" s="29">
        <f>SUM(G43,G66,G89,G112,G143,G168)</f>
        <v>0</v>
      </c>
      <c r="H193" s="29">
        <f>SUM(H43,H66,H89,H112,H143,H168)</f>
        <v>57498.288970000009</v>
      </c>
      <c r="I193" s="29">
        <f t="shared" si="7"/>
        <v>4980.5300499999994</v>
      </c>
      <c r="J193" s="29">
        <f t="shared" si="7"/>
        <v>379.42740000000003</v>
      </c>
    </row>
    <row r="194" spans="1:11" ht="15.6">
      <c r="A194" s="2">
        <v>13</v>
      </c>
      <c r="B194" s="2" t="s">
        <v>22</v>
      </c>
      <c r="C194" s="29">
        <v>0</v>
      </c>
      <c r="D194" s="29">
        <f t="shared" ref="D194:J194" si="13">SUM(D44,D67,D90,D113,D144,D169,D26)</f>
        <v>31501.341166146805</v>
      </c>
      <c r="E194" s="29">
        <f t="shared" si="13"/>
        <v>2219.7747602061781</v>
      </c>
      <c r="F194" s="29">
        <f t="shared" si="13"/>
        <v>106.06131257752583</v>
      </c>
      <c r="G194" s="29">
        <f t="shared" si="13"/>
        <v>0</v>
      </c>
      <c r="H194" s="29">
        <f t="shared" si="13"/>
        <v>31491.341160000004</v>
      </c>
      <c r="I194" s="29">
        <f t="shared" si="13"/>
        <v>2951.9824100000001</v>
      </c>
      <c r="J194" s="29">
        <f t="shared" si="13"/>
        <v>104.5448</v>
      </c>
    </row>
    <row r="195" spans="1:11" ht="15.6">
      <c r="A195" s="2">
        <v>14</v>
      </c>
      <c r="B195" s="2" t="s">
        <v>23</v>
      </c>
      <c r="C195" s="29">
        <v>0</v>
      </c>
      <c r="D195" s="29">
        <f>SUM(D45,D68,D91,D114,D145,D170)</f>
        <v>67278.437001909842</v>
      </c>
      <c r="E195" s="29">
        <f>SUM(E45,E68,E91,E114,E145,E170)</f>
        <v>6307.0602470307113</v>
      </c>
      <c r="F195" s="29">
        <f>SUM(F45,F68,F91,F114,F145,F170)</f>
        <v>265.94053799373535</v>
      </c>
      <c r="G195" s="29">
        <f>SUM(G45,G68,G91,G114,G145,G170)</f>
        <v>0</v>
      </c>
      <c r="H195" s="29">
        <f>SUM(H45,H68,H91,H114,H145,H170)</f>
        <v>67274.781229999993</v>
      </c>
      <c r="I195" s="29">
        <f t="shared" si="7"/>
        <v>8310.4174599999988</v>
      </c>
      <c r="J195" s="29">
        <f t="shared" si="7"/>
        <v>262.13799999999998</v>
      </c>
    </row>
    <row r="196" spans="1:11" ht="15.6">
      <c r="A196" s="2">
        <v>15</v>
      </c>
      <c r="B196" s="2" t="s">
        <v>24</v>
      </c>
      <c r="C196" s="29">
        <v>0</v>
      </c>
      <c r="D196" s="29">
        <f>SUM(D46,D69,D92,D115,D146,D171,D24)</f>
        <v>50167.81600929251</v>
      </c>
      <c r="E196" s="29">
        <f>SUM(E46,E69,E92,E115,E146,E171,E24)</f>
        <v>2945.8356021648779</v>
      </c>
      <c r="F196" s="29">
        <f>SUM(F46,F69,F92,F115,F146,F171,F24)</f>
        <v>132.86293427653055</v>
      </c>
      <c r="G196" s="29">
        <f>SUM(G46,G69,G92,G115,G146,G171,G24)</f>
        <v>0</v>
      </c>
      <c r="H196" s="29">
        <f>SUM(H46,H69,H92,H115,H146,H171,H24)</f>
        <v>50167.486010000001</v>
      </c>
      <c r="I196" s="29">
        <f t="shared" si="7"/>
        <v>3797.9518400000006</v>
      </c>
      <c r="J196" s="29">
        <f t="shared" si="7"/>
        <v>130.9632</v>
      </c>
    </row>
    <row r="197" spans="1:11" ht="15.6">
      <c r="A197" s="2">
        <v>16</v>
      </c>
      <c r="B197" s="2" t="s">
        <v>25</v>
      </c>
      <c r="C197" s="29">
        <v>0</v>
      </c>
      <c r="D197" s="29">
        <f>SUM(D47,D70,D93,D116,D147,D172)</f>
        <v>47823.790000500005</v>
      </c>
      <c r="E197" s="29">
        <f t="shared" ref="E197:H200" si="14">SUM(E47,E70,E93,E116,E147,E172)</f>
        <v>3329.833352156249</v>
      </c>
      <c r="F197" s="29">
        <f t="shared" si="14"/>
        <v>57.240449819112598</v>
      </c>
      <c r="G197" s="29">
        <f t="shared" si="14"/>
        <v>0</v>
      </c>
      <c r="H197" s="29">
        <f t="shared" si="14"/>
        <v>47823.790000000008</v>
      </c>
      <c r="I197" s="29">
        <f t="shared" si="7"/>
        <v>4329.1557600000006</v>
      </c>
      <c r="J197" s="29">
        <f t="shared" si="7"/>
        <v>56.421999999999997</v>
      </c>
    </row>
    <row r="198" spans="1:11" ht="15.6">
      <c r="A198" s="2">
        <v>17</v>
      </c>
      <c r="B198" s="2" t="s">
        <v>28</v>
      </c>
      <c r="C198" s="29">
        <v>0</v>
      </c>
      <c r="D198" s="29">
        <f>SUM(D48,D71,D94,D117,D148,D173)</f>
        <v>48694.558270000001</v>
      </c>
      <c r="E198" s="29">
        <f t="shared" si="14"/>
        <v>8314.1839389678498</v>
      </c>
      <c r="F198" s="29">
        <f t="shared" si="14"/>
        <v>319.97596088951065</v>
      </c>
      <c r="G198" s="29">
        <f t="shared" si="14"/>
        <v>0</v>
      </c>
      <c r="H198" s="29">
        <f t="shared" si="14"/>
        <v>48689.099729999994</v>
      </c>
      <c r="I198" s="29">
        <f t="shared" si="7"/>
        <v>11365.636630000001</v>
      </c>
      <c r="J198" s="29">
        <f t="shared" si="7"/>
        <v>315.4008</v>
      </c>
    </row>
    <row r="199" spans="1:11" ht="15.6">
      <c r="A199" s="2">
        <v>18</v>
      </c>
      <c r="B199" s="2" t="s">
        <v>26</v>
      </c>
      <c r="C199" s="29">
        <v>0</v>
      </c>
      <c r="D199" s="29">
        <f t="shared" ref="D199:J199" si="15">SUM(D49,D72,D95,D118,D149,D174,D25)</f>
        <v>42369.81</v>
      </c>
      <c r="E199" s="29">
        <f t="shared" si="15"/>
        <v>2208.0919039796172</v>
      </c>
      <c r="F199" s="29">
        <f t="shared" si="15"/>
        <v>45.652763848499994</v>
      </c>
      <c r="G199" s="29">
        <f t="shared" si="15"/>
        <v>0</v>
      </c>
      <c r="H199" s="29">
        <f t="shared" si="15"/>
        <v>42362.116800000003</v>
      </c>
      <c r="I199" s="29">
        <f t="shared" si="15"/>
        <v>2542.2131799999997</v>
      </c>
      <c r="J199" s="29">
        <f t="shared" si="15"/>
        <v>45</v>
      </c>
    </row>
    <row r="200" spans="1:11" ht="15.6">
      <c r="A200" s="2">
        <v>19</v>
      </c>
      <c r="B200" s="2" t="s">
        <v>27</v>
      </c>
      <c r="C200" s="29">
        <v>0</v>
      </c>
      <c r="D200" s="29">
        <f>SUM(D15,D126,D151,D176,D120)</f>
        <v>1166559.8800000001</v>
      </c>
      <c r="E200" s="29">
        <v>0</v>
      </c>
      <c r="F200" s="29">
        <v>0</v>
      </c>
      <c r="G200" s="29">
        <f t="shared" si="14"/>
        <v>0</v>
      </c>
      <c r="H200" s="29">
        <f>SUM(H15,H120,H126,H151,H176)</f>
        <v>1057949.1000000001</v>
      </c>
      <c r="I200" s="29">
        <v>0</v>
      </c>
      <c r="J200" s="29">
        <v>0</v>
      </c>
      <c r="K200" s="55"/>
    </row>
    <row r="201" spans="1:11" ht="15.6">
      <c r="A201" s="85" t="s">
        <v>41</v>
      </c>
      <c r="B201" s="86"/>
      <c r="C201" s="29">
        <v>1402.5</v>
      </c>
      <c r="D201" s="29">
        <f>SUM(D182:D200)</f>
        <v>2224849.2920759991</v>
      </c>
      <c r="E201" s="29">
        <f>SUM(E182:E199)</f>
        <v>115060.31511995876</v>
      </c>
      <c r="F201" s="29">
        <f>SUM(F182:F199)</f>
        <v>7738.5967941207073</v>
      </c>
      <c r="G201" s="29">
        <v>1384.9</v>
      </c>
      <c r="H201" s="29">
        <f>SUM(H182,H183,H184,H185,H186,H187,H188,H189,H190,H191,H192,H193,H194,H195,H196,H197,H198,H199,H200)</f>
        <v>2112501.6841799999</v>
      </c>
      <c r="I201" s="29">
        <f>SUM(I182:I200)</f>
        <v>153321.18247999999</v>
      </c>
      <c r="J201" s="29">
        <f>SUM(J182:J200)</f>
        <v>7627.9482399999988</v>
      </c>
    </row>
    <row r="202" spans="1:11" s="52" customFormat="1" ht="15.6" customHeight="1">
      <c r="A202" s="15"/>
      <c r="B202" s="15"/>
      <c r="C202" s="16"/>
      <c r="D202" s="17"/>
      <c r="E202" s="23"/>
      <c r="F202" s="16"/>
      <c r="G202" s="16"/>
      <c r="H202" s="17"/>
      <c r="I202" s="16"/>
      <c r="J202" s="16"/>
    </row>
    <row r="203" spans="1:11" ht="15.6" customHeight="1">
      <c r="A203" s="15"/>
      <c r="B203" s="15"/>
      <c r="C203" s="23"/>
      <c r="D203" s="17"/>
      <c r="E203" s="16"/>
      <c r="F203" s="23"/>
      <c r="G203" s="16"/>
      <c r="H203" s="17"/>
      <c r="I203" s="16"/>
      <c r="J203" s="16"/>
    </row>
    <row r="204" spans="1:11" ht="15.6">
      <c r="A204" s="15"/>
      <c r="B204" s="15"/>
      <c r="C204" s="16"/>
      <c r="D204" s="17"/>
      <c r="E204" s="16"/>
      <c r="F204" s="16"/>
      <c r="G204" s="16"/>
      <c r="H204" s="17"/>
      <c r="I204" s="16"/>
      <c r="J204" s="16"/>
    </row>
    <row r="205" spans="1:11" s="52" customFormat="1" ht="15.6">
      <c r="A205" s="15"/>
      <c r="B205" s="15"/>
      <c r="C205" s="16"/>
      <c r="D205" s="17"/>
      <c r="E205" s="16"/>
      <c r="F205" s="16"/>
      <c r="G205" s="16"/>
      <c r="H205" s="17"/>
      <c r="I205" s="16"/>
      <c r="J205" s="16"/>
    </row>
    <row r="206" spans="1:11" ht="15.6">
      <c r="A206" s="15"/>
      <c r="B206" s="15"/>
      <c r="C206" s="16"/>
      <c r="D206" s="17"/>
      <c r="E206" s="16"/>
      <c r="F206" s="16"/>
      <c r="G206" s="16"/>
      <c r="H206" s="17"/>
      <c r="I206" s="16"/>
      <c r="J206" s="16"/>
    </row>
    <row r="207" spans="1:11" ht="15.6">
      <c r="A207" s="15"/>
      <c r="B207" s="15"/>
      <c r="C207" s="16"/>
      <c r="D207" s="17"/>
      <c r="E207" s="16"/>
      <c r="F207" s="16"/>
      <c r="G207" s="16"/>
      <c r="H207" s="17"/>
      <c r="I207" s="16"/>
      <c r="J207" s="16"/>
    </row>
    <row r="208" spans="1:11" ht="25.2" customHeight="1">
      <c r="A208" s="15"/>
      <c r="B208" s="15"/>
      <c r="C208" s="16"/>
      <c r="D208" s="17"/>
      <c r="E208" s="16"/>
      <c r="F208" s="16"/>
      <c r="G208" s="16"/>
      <c r="H208" s="17"/>
      <c r="I208" s="16"/>
      <c r="J208" s="16"/>
    </row>
    <row r="209" spans="1:10" ht="15.6">
      <c r="A209" s="15"/>
      <c r="B209" s="15"/>
      <c r="C209" s="16"/>
      <c r="D209" s="17"/>
      <c r="E209" s="16"/>
      <c r="F209" s="16"/>
      <c r="G209" s="16"/>
      <c r="H209" s="17"/>
      <c r="I209" s="16"/>
      <c r="J209" s="16"/>
    </row>
    <row r="210" spans="1:10" ht="15.6">
      <c r="A210" s="15"/>
      <c r="B210" s="15"/>
      <c r="C210" s="16"/>
      <c r="D210" s="17"/>
      <c r="E210" s="16"/>
      <c r="F210" s="16"/>
      <c r="G210" s="16"/>
      <c r="H210" s="17"/>
      <c r="I210" s="16"/>
      <c r="J210" s="16"/>
    </row>
    <row r="211" spans="1:10" ht="15.6">
      <c r="A211" s="15"/>
      <c r="B211" s="15"/>
      <c r="C211" s="16"/>
      <c r="D211" s="17"/>
      <c r="E211" s="16"/>
      <c r="F211" s="16"/>
      <c r="G211" s="16"/>
      <c r="H211" s="17"/>
      <c r="I211" s="16"/>
      <c r="J211" s="16"/>
    </row>
    <row r="212" spans="1:10" ht="15.6">
      <c r="A212" s="15"/>
      <c r="B212" s="15"/>
      <c r="C212" s="16"/>
      <c r="D212" s="17"/>
      <c r="E212" s="16"/>
      <c r="F212" s="16"/>
      <c r="G212" s="16"/>
      <c r="H212" s="17"/>
      <c r="I212" s="16"/>
      <c r="J212" s="16"/>
    </row>
    <row r="213" spans="1:10" ht="15.6">
      <c r="A213" s="15"/>
      <c r="B213" s="15"/>
      <c r="C213" s="16"/>
      <c r="D213" s="17"/>
      <c r="E213" s="16"/>
      <c r="F213" s="16"/>
      <c r="G213" s="16"/>
      <c r="H213" s="17"/>
      <c r="I213" s="16"/>
      <c r="J213" s="16"/>
    </row>
    <row r="214" spans="1:10" ht="15.6">
      <c r="A214" s="15"/>
      <c r="B214" s="15"/>
      <c r="C214" s="16"/>
      <c r="D214" s="17"/>
      <c r="E214" s="16"/>
      <c r="F214" s="16"/>
      <c r="G214" s="16"/>
      <c r="H214" s="17"/>
      <c r="I214" s="16"/>
      <c r="J214" s="16"/>
    </row>
    <row r="215" spans="1:10" ht="15.6">
      <c r="A215" s="15"/>
      <c r="B215" s="15"/>
      <c r="C215" s="16"/>
      <c r="D215" s="17"/>
      <c r="E215" s="16"/>
      <c r="F215" s="16"/>
      <c r="G215" s="16"/>
      <c r="H215" s="17"/>
      <c r="I215" s="16"/>
      <c r="J215" s="16"/>
    </row>
    <row r="216" spans="1:10" ht="15.6">
      <c r="A216" s="15"/>
      <c r="B216" s="15"/>
      <c r="C216" s="16"/>
      <c r="D216" s="17"/>
      <c r="E216" s="16"/>
      <c r="F216" s="16"/>
      <c r="G216" s="16"/>
      <c r="H216" s="17"/>
      <c r="I216" s="16"/>
      <c r="J216" s="16"/>
    </row>
    <row r="217" spans="1:10" ht="15.6">
      <c r="A217" s="15"/>
      <c r="B217" s="15"/>
      <c r="C217" s="16"/>
      <c r="D217" s="17"/>
      <c r="E217" s="16"/>
      <c r="F217" s="16"/>
      <c r="G217" s="16"/>
      <c r="H217" s="17"/>
      <c r="I217" s="16"/>
      <c r="J217" s="16"/>
    </row>
    <row r="218" spans="1:10" ht="15.6">
      <c r="A218" s="15"/>
      <c r="B218" s="15"/>
      <c r="C218" s="16"/>
      <c r="D218" s="17"/>
      <c r="E218" s="16"/>
      <c r="F218" s="16"/>
      <c r="G218" s="16"/>
      <c r="H218" s="17"/>
      <c r="I218" s="16"/>
      <c r="J218" s="16"/>
    </row>
    <row r="219" spans="1:10" ht="15.6">
      <c r="A219" s="15"/>
      <c r="B219" s="15"/>
      <c r="C219" s="16"/>
      <c r="D219" s="17"/>
      <c r="E219" s="16"/>
      <c r="F219" s="16"/>
      <c r="G219" s="16"/>
      <c r="H219" s="17"/>
      <c r="I219" s="16"/>
      <c r="J219" s="16"/>
    </row>
    <row r="220" spans="1:10" ht="15.6">
      <c r="A220" s="15"/>
      <c r="B220" s="15"/>
      <c r="C220" s="16"/>
      <c r="D220" s="17"/>
      <c r="E220" s="16"/>
      <c r="F220" s="16"/>
      <c r="G220" s="16"/>
      <c r="H220" s="17"/>
      <c r="I220" s="16"/>
      <c r="J220" s="16"/>
    </row>
    <row r="221" spans="1:10" ht="15.6">
      <c r="A221" s="15"/>
      <c r="B221" s="15"/>
      <c r="C221" s="16"/>
      <c r="D221" s="17"/>
      <c r="E221" s="16"/>
      <c r="F221" s="16"/>
      <c r="G221" s="16"/>
      <c r="H221" s="17"/>
      <c r="I221" s="16"/>
      <c r="J221" s="16"/>
    </row>
    <row r="222" spans="1:10" ht="15.6">
      <c r="A222" s="15"/>
      <c r="B222" s="15"/>
      <c r="C222" s="16"/>
      <c r="D222" s="17"/>
      <c r="E222" s="16"/>
      <c r="F222" s="16"/>
      <c r="G222" s="16"/>
      <c r="H222" s="17"/>
      <c r="I222" s="16"/>
      <c r="J222" s="16"/>
    </row>
    <row r="223" spans="1:10" ht="15.6">
      <c r="A223" s="15"/>
      <c r="B223" s="15"/>
      <c r="C223" s="16"/>
      <c r="D223" s="17"/>
      <c r="E223" s="16"/>
      <c r="F223" s="16"/>
      <c r="G223" s="16"/>
      <c r="H223" s="17"/>
      <c r="I223" s="16"/>
      <c r="J223" s="16"/>
    </row>
    <row r="224" spans="1:10" ht="15.6">
      <c r="A224" s="15"/>
      <c r="B224" s="15"/>
      <c r="C224" s="16"/>
      <c r="D224" s="17"/>
      <c r="E224" s="16"/>
      <c r="F224" s="16"/>
      <c r="G224" s="16"/>
      <c r="H224" s="17"/>
      <c r="I224" s="16"/>
      <c r="J224" s="16"/>
    </row>
    <row r="225" spans="1:15" ht="15.6">
      <c r="A225" s="15"/>
      <c r="B225" s="15"/>
      <c r="C225" s="16"/>
      <c r="D225" s="17"/>
      <c r="E225" s="16"/>
      <c r="F225" s="16"/>
      <c r="G225" s="16"/>
      <c r="H225" s="17"/>
      <c r="I225" s="16"/>
      <c r="J225" s="16"/>
    </row>
    <row r="226" spans="1:15" ht="15.6">
      <c r="A226" s="15"/>
      <c r="B226" s="15"/>
      <c r="C226" s="16"/>
      <c r="D226" s="17"/>
      <c r="E226" s="16"/>
      <c r="F226" s="16"/>
      <c r="G226" s="16"/>
      <c r="H226" s="17"/>
      <c r="I226" s="16"/>
      <c r="J226" s="16"/>
    </row>
    <row r="227" spans="1:15" ht="15.6">
      <c r="A227" s="15"/>
      <c r="B227" s="15"/>
      <c r="C227" s="16"/>
      <c r="D227" s="17"/>
      <c r="E227" s="16"/>
      <c r="F227" s="16"/>
      <c r="G227" s="16"/>
      <c r="H227" s="17"/>
      <c r="I227" s="16"/>
      <c r="J227" s="16"/>
    </row>
    <row r="228" spans="1:15" ht="15.6">
      <c r="A228" s="15"/>
      <c r="B228" s="15"/>
      <c r="C228" s="16"/>
      <c r="D228" s="17"/>
      <c r="E228" s="16"/>
      <c r="F228" s="16"/>
      <c r="G228" s="16"/>
      <c r="H228" s="17"/>
      <c r="I228" s="16"/>
      <c r="J228" s="16"/>
    </row>
    <row r="229" spans="1:15" ht="15.6">
      <c r="A229" s="15"/>
      <c r="B229" s="15"/>
      <c r="C229" s="16"/>
      <c r="D229" s="17"/>
      <c r="E229" s="16"/>
      <c r="F229" s="16"/>
      <c r="G229" s="16"/>
      <c r="H229" s="17"/>
      <c r="I229" s="16"/>
      <c r="J229" s="16"/>
    </row>
    <row r="230" spans="1:15" ht="15.6">
      <c r="A230" s="15"/>
      <c r="B230" s="15"/>
      <c r="C230" s="16"/>
      <c r="D230" s="17"/>
      <c r="E230" s="16"/>
      <c r="F230" s="16"/>
      <c r="G230" s="16"/>
      <c r="H230" s="17"/>
      <c r="I230" s="16"/>
      <c r="J230" s="16"/>
    </row>
    <row r="231" spans="1:15" ht="15.6">
      <c r="A231" s="15"/>
      <c r="B231" s="15"/>
      <c r="C231" s="16"/>
      <c r="D231" s="17"/>
      <c r="E231" s="16"/>
      <c r="F231" s="16"/>
      <c r="G231" s="16"/>
      <c r="H231" s="17"/>
      <c r="I231" s="16"/>
      <c r="J231" s="16"/>
    </row>
    <row r="232" spans="1:15" ht="15.6">
      <c r="A232" s="15"/>
      <c r="B232" s="15"/>
      <c r="C232" s="16"/>
      <c r="D232" s="17"/>
      <c r="E232" s="16"/>
      <c r="F232" s="16"/>
      <c r="G232" s="16"/>
      <c r="H232" s="17"/>
      <c r="I232" s="16"/>
      <c r="J232" s="16"/>
    </row>
    <row r="233" spans="1:15" ht="15.6">
      <c r="A233" s="15"/>
      <c r="B233" s="15"/>
      <c r="C233" s="16"/>
      <c r="D233" s="17"/>
      <c r="E233" s="16"/>
      <c r="F233" s="16"/>
      <c r="G233" s="16"/>
      <c r="H233" s="17"/>
      <c r="I233" s="16"/>
      <c r="J233" s="16"/>
    </row>
    <row r="234" spans="1:15" ht="15.6">
      <c r="A234" s="15"/>
      <c r="B234" s="15"/>
      <c r="C234" s="16"/>
      <c r="D234" s="17"/>
      <c r="E234" s="16"/>
      <c r="F234" s="16"/>
      <c r="G234" s="16"/>
      <c r="H234" s="17"/>
      <c r="I234" s="16"/>
      <c r="J234" s="16"/>
    </row>
    <row r="235" spans="1:15" ht="15.6">
      <c r="A235" s="15"/>
      <c r="B235" s="15"/>
      <c r="C235" s="16"/>
      <c r="D235" s="17"/>
      <c r="E235" s="16"/>
      <c r="F235" s="16"/>
      <c r="G235" s="16"/>
      <c r="H235" s="17"/>
      <c r="I235" s="16"/>
      <c r="J235" s="16"/>
    </row>
    <row r="236" spans="1:15" ht="15.6">
      <c r="A236" s="15"/>
      <c r="B236" s="15"/>
      <c r="C236" s="16"/>
      <c r="D236" s="17"/>
      <c r="E236" s="16"/>
      <c r="F236" s="16"/>
      <c r="G236" s="16"/>
      <c r="H236" s="17"/>
      <c r="I236" s="16"/>
      <c r="J236" s="16"/>
    </row>
    <row r="237" spans="1:15" ht="15.6">
      <c r="A237" s="15"/>
      <c r="B237" s="15"/>
      <c r="C237" s="16"/>
      <c r="D237" s="17"/>
      <c r="E237" s="16"/>
      <c r="F237" s="16"/>
      <c r="G237" s="16"/>
      <c r="H237" s="17"/>
      <c r="I237" s="16"/>
      <c r="J237" s="16"/>
    </row>
    <row r="238" spans="1:15" ht="15.6">
      <c r="A238" s="15"/>
      <c r="B238" s="15"/>
      <c r="C238" s="16"/>
      <c r="D238" s="17"/>
      <c r="E238" s="16"/>
      <c r="F238" s="16"/>
      <c r="G238" s="16"/>
      <c r="H238" s="17"/>
      <c r="I238" s="16"/>
      <c r="J238" s="16"/>
      <c r="L238" s="57"/>
    </row>
    <row r="239" spans="1:15" ht="15.6">
      <c r="A239" s="15"/>
      <c r="B239" s="15"/>
      <c r="C239" s="16"/>
      <c r="D239" s="17"/>
      <c r="E239" s="16"/>
      <c r="F239" s="16"/>
      <c r="G239" s="16"/>
      <c r="H239" s="17"/>
      <c r="I239" s="16"/>
      <c r="J239" s="16"/>
      <c r="L239" s="28"/>
      <c r="O239" s="55"/>
    </row>
    <row r="240" spans="1:15" ht="15.6">
      <c r="A240" s="15"/>
      <c r="B240" s="15"/>
      <c r="C240" s="16"/>
      <c r="D240" s="17"/>
      <c r="E240" s="16"/>
      <c r="F240" s="16"/>
      <c r="G240" s="16"/>
      <c r="H240" s="17"/>
      <c r="I240" s="16"/>
      <c r="J240" s="16"/>
      <c r="L240" s="28"/>
      <c r="M240" s="52"/>
    </row>
    <row r="241" spans="1:13" ht="15.6">
      <c r="A241" s="15"/>
      <c r="B241" s="15"/>
      <c r="C241" s="16"/>
      <c r="D241" s="17"/>
      <c r="E241" s="16"/>
      <c r="F241" s="16"/>
      <c r="G241" s="16"/>
      <c r="H241" s="17"/>
      <c r="I241" s="16"/>
      <c r="J241" s="16"/>
      <c r="L241" s="28"/>
      <c r="M241" s="52"/>
    </row>
    <row r="242" spans="1:13" ht="15.6">
      <c r="A242" s="15"/>
      <c r="B242" s="15"/>
      <c r="C242" s="16"/>
      <c r="D242" s="17"/>
      <c r="E242" s="16"/>
      <c r="F242" s="16"/>
      <c r="G242" s="16"/>
      <c r="H242" s="17"/>
      <c r="I242" s="16"/>
      <c r="J242" s="16"/>
      <c r="L242" s="28"/>
      <c r="M242" s="52"/>
    </row>
    <row r="243" spans="1:13" ht="15.6">
      <c r="A243" s="15"/>
      <c r="B243" s="15"/>
      <c r="C243" s="16"/>
      <c r="D243" s="17"/>
      <c r="E243" s="16"/>
      <c r="F243" s="16"/>
      <c r="G243" s="16"/>
      <c r="H243" s="17"/>
      <c r="I243" s="16"/>
      <c r="J243" s="16"/>
      <c r="L243" s="28"/>
      <c r="M243" s="52"/>
    </row>
    <row r="244" spans="1:13" ht="15.6">
      <c r="C244" s="16"/>
      <c r="D244" s="17"/>
      <c r="E244" s="16"/>
      <c r="F244" s="16"/>
      <c r="G244" s="16"/>
      <c r="H244" s="17"/>
      <c r="I244" s="16"/>
      <c r="J244" s="16"/>
      <c r="L244" s="28"/>
      <c r="M244" s="52"/>
    </row>
    <row r="245" spans="1:13" ht="15.6">
      <c r="A245" s="67"/>
      <c r="B245" s="67"/>
      <c r="L245" s="28"/>
      <c r="M245" s="52"/>
    </row>
    <row r="246" spans="1:13" ht="15.6" customHeight="1">
      <c r="C246" s="67"/>
      <c r="D246" s="67"/>
      <c r="E246" s="67"/>
      <c r="F246" s="67"/>
      <c r="G246" s="67"/>
      <c r="H246" s="67"/>
      <c r="I246" s="67"/>
      <c r="J246" s="67"/>
      <c r="L246" s="28"/>
      <c r="M246" s="52"/>
    </row>
    <row r="247" spans="1:13" ht="15.6">
      <c r="L247" s="28"/>
      <c r="M247" s="52"/>
    </row>
    <row r="248" spans="1:13" ht="15.6">
      <c r="L248" s="28"/>
      <c r="M248" s="52"/>
    </row>
    <row r="249" spans="1:13" ht="15.6">
      <c r="L249" s="28"/>
      <c r="M249" s="52"/>
    </row>
    <row r="250" spans="1:13" ht="15.6">
      <c r="L250" s="28"/>
      <c r="M250" s="52"/>
    </row>
    <row r="251" spans="1:13" ht="15.6">
      <c r="L251" s="28"/>
      <c r="M251" s="52"/>
    </row>
    <row r="252" spans="1:13" ht="15.6">
      <c r="L252" s="28"/>
      <c r="M252" s="52"/>
    </row>
    <row r="253" spans="1:13" ht="15.6">
      <c r="L253" s="28"/>
      <c r="M253" s="52"/>
    </row>
    <row r="254" spans="1:13" ht="15.6">
      <c r="L254" s="28"/>
      <c r="M254" s="52"/>
    </row>
    <row r="255" spans="1:13" ht="15.6">
      <c r="L255" s="28"/>
      <c r="M255" s="52"/>
    </row>
    <row r="256" spans="1:13" ht="15.6">
      <c r="L256" s="28"/>
      <c r="M256" s="52"/>
    </row>
    <row r="257" spans="12:13" ht="15.6">
      <c r="L257" s="28"/>
      <c r="M257" s="52"/>
    </row>
    <row r="258" spans="12:13">
      <c r="L258" s="58"/>
      <c r="M258" s="41"/>
    </row>
    <row r="299" ht="47.25" customHeight="1"/>
  </sheetData>
  <mergeCells count="61">
    <mergeCell ref="J1:S1"/>
    <mergeCell ref="G123:J123"/>
    <mergeCell ref="A75:A76"/>
    <mergeCell ref="B75:B76"/>
    <mergeCell ref="C75:F75"/>
    <mergeCell ref="G75:J75"/>
    <mergeCell ref="A123:A124"/>
    <mergeCell ref="B123:B124"/>
    <mergeCell ref="C123:F123"/>
    <mergeCell ref="G98:J98"/>
    <mergeCell ref="C52:F52"/>
    <mergeCell ref="G52:J52"/>
    <mergeCell ref="C18:F18"/>
    <mergeCell ref="G18:J18"/>
    <mergeCell ref="A8:J8"/>
    <mergeCell ref="C12:F12"/>
    <mergeCell ref="A201:B201"/>
    <mergeCell ref="A12:A13"/>
    <mergeCell ref="B12:B13"/>
    <mergeCell ref="A16:B16"/>
    <mergeCell ref="A52:A53"/>
    <mergeCell ref="B52:B53"/>
    <mergeCell ref="A96:B96"/>
    <mergeCell ref="A73:B73"/>
    <mergeCell ref="A18:A19"/>
    <mergeCell ref="B18:B19"/>
    <mergeCell ref="B98:B99"/>
    <mergeCell ref="A27:B27"/>
    <mergeCell ref="A120:B120"/>
    <mergeCell ref="A176:B176"/>
    <mergeCell ref="A175:B175"/>
    <mergeCell ref="A50:B50"/>
    <mergeCell ref="G12:J12"/>
    <mergeCell ref="G179:J179"/>
    <mergeCell ref="B178:J178"/>
    <mergeCell ref="C28:F28"/>
    <mergeCell ref="G28:J28"/>
    <mergeCell ref="A126:B126"/>
    <mergeCell ref="A127:B127"/>
    <mergeCell ref="A29:A30"/>
    <mergeCell ref="B29:B30"/>
    <mergeCell ref="C29:F29"/>
    <mergeCell ref="G29:J29"/>
    <mergeCell ref="A129:A130"/>
    <mergeCell ref="B129:B130"/>
    <mergeCell ref="C129:F129"/>
    <mergeCell ref="G129:J129"/>
    <mergeCell ref="A98:A99"/>
    <mergeCell ref="C179:F179"/>
    <mergeCell ref="C98:F98"/>
    <mergeCell ref="B128:J128"/>
    <mergeCell ref="A152:B152"/>
    <mergeCell ref="A177:B177"/>
    <mergeCell ref="A179:A180"/>
    <mergeCell ref="B179:B180"/>
    <mergeCell ref="A119:B119"/>
    <mergeCell ref="B153:J153"/>
    <mergeCell ref="A154:A155"/>
    <mergeCell ref="B154:B155"/>
    <mergeCell ref="C154:F154"/>
    <mergeCell ref="G154:J154"/>
  </mergeCells>
  <pageMargins left="0.70866141732283472" right="0.70866141732283472" top="0.74803149606299213" bottom="0.74803149606299213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Викторовна Ильвес</dc:creator>
  <cp:lastModifiedBy>Татьяна Николаевна Чепрасова</cp:lastModifiedBy>
  <cp:lastPrinted>2023-02-01T07:28:03Z</cp:lastPrinted>
  <dcterms:created xsi:type="dcterms:W3CDTF">2018-01-22T10:01:56Z</dcterms:created>
  <dcterms:modified xsi:type="dcterms:W3CDTF">2023-04-28T07:40:35Z</dcterms:modified>
</cp:coreProperties>
</file>